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rizonpower.sharepoint.com/sites/ASRpt/Shared Documents/Annual/NQRS/2025/"/>
    </mc:Choice>
  </mc:AlternateContent>
  <xr:revisionPtr revIDLastSave="0" documentId="8_{E1538C3C-9C40-4EFA-B0CE-87CA96EE7970}" xr6:coauthVersionLast="47" xr6:coauthVersionMax="47" xr10:uidLastSave="{00000000-0000-0000-0000-000000000000}"/>
  <bookViews>
    <workbookView xWindow="-49395" yWindow="2040" windowWidth="21480" windowHeight="12360" xr2:uid="{F137EC0D-6251-4D97-8412-6EDFF3F48ADF}"/>
  </bookViews>
  <sheets>
    <sheet name="Distribution input form" sheetId="15" r:id="rId1"/>
    <sheet name="Data and derived distribution" sheetId="16" state="hidden" r:id="rId2"/>
  </sheets>
  <definedNames>
    <definedName name="_xlnm.Print_Area" localSheetId="0">'Distribution input form'!$A$1:$F$232</definedName>
  </definedNames>
  <calcPr calcId="191028"/>
  <customWorkbookViews>
    <customWorkbookView name="slyons - Personal View" guid="{4D727E3C-2C78-4173-9F6E-D686E8DC0B17}" mergeInterval="0" personalView="1" maximized="1" xWindow="1" yWindow="1" windowWidth="1848" windowHeight="772" tabRatio="712" activeSheetId="4"/>
    <customWorkbookView name="Windows User - Personal View" guid="{BC8C3EF2-E90D-46AA-8DF9-13F2D58CF104}" mergeInterval="0" personalView="1" maximized="1" xWindow="1" yWindow="1" windowWidth="1596" windowHeight="980" tabRatio="712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3" i="15" l="1"/>
  <c r="E23" i="16" l="1"/>
  <c r="E24" i="16"/>
  <c r="E25" i="16"/>
  <c r="E26" i="16"/>
  <c r="E27" i="16"/>
  <c r="E29" i="16"/>
  <c r="E30" i="16"/>
  <c r="E31" i="16"/>
  <c r="E32" i="16"/>
  <c r="E33" i="16"/>
  <c r="E35" i="16"/>
  <c r="E36" i="16"/>
  <c r="E37" i="16"/>
  <c r="E38" i="16"/>
  <c r="E39" i="16"/>
  <c r="E41" i="16"/>
  <c r="E42" i="16"/>
  <c r="E43" i="16"/>
  <c r="E44" i="16"/>
  <c r="E45" i="16"/>
  <c r="E48" i="16"/>
  <c r="E49" i="16"/>
  <c r="E50" i="16"/>
  <c r="E51" i="16"/>
  <c r="E52" i="16"/>
  <c r="E54" i="16"/>
  <c r="E55" i="16"/>
  <c r="E56" i="16"/>
  <c r="E57" i="16"/>
  <c r="E58" i="16"/>
  <c r="E60" i="16"/>
  <c r="E61" i="16"/>
  <c r="E62" i="16"/>
  <c r="E63" i="16"/>
  <c r="E64" i="16"/>
  <c r="E66" i="16"/>
  <c r="E67" i="16"/>
  <c r="E68" i="16"/>
  <c r="E69" i="16"/>
  <c r="E70" i="16"/>
  <c r="E77" i="16" l="1"/>
  <c r="E75" i="16"/>
  <c r="E93" i="16"/>
  <c r="E95" i="16"/>
  <c r="E74" i="16"/>
  <c r="E82" i="16"/>
  <c r="E88" i="16"/>
  <c r="E81" i="16"/>
  <c r="E79" i="16"/>
  <c r="E89" i="16"/>
  <c r="E73" i="16"/>
  <c r="E87" i="16"/>
  <c r="E86" i="16"/>
  <c r="E94" i="16"/>
  <c r="E80" i="16"/>
  <c r="E76" i="16"/>
  <c r="E83" i="16"/>
  <c r="E92" i="16"/>
  <c r="E85" i="16"/>
  <c r="E9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tc={EADC9836-873F-4900-A78C-EA424D76CB81}</author>
  </authors>
  <commentList>
    <comment ref="E228" authorId="0" shapeId="0" xr:uid="{EADC9836-873F-4900-A78C-EA424D76CB81}">
      <text>
        <t>[Threaded comment]
Your version of Excel allows you to read this threaded comment; however, any edits to it will get removed if the file is opened in a newer version of Excel. Learn more: https://go.microsoft.com/fwlink/?linkid=870924
Comment:
    2 large Unplanned outages in Broome and Esperance on Aug 12 - resulting in additional 600 Calls in a 45 minute window</t>
      </text>
    </comment>
  </commentList>
</comments>
</file>

<file path=xl/sharedStrings.xml><?xml version="1.0" encoding="utf-8"?>
<sst xmlns="http://schemas.openxmlformats.org/spreadsheetml/2006/main" count="716" uniqueCount="210">
  <si>
    <t>Electricity Distribution Performance Reporting Form</t>
  </si>
  <si>
    <t xml:space="preserve">Reporting year </t>
  </si>
  <si>
    <t>Licence holder</t>
  </si>
  <si>
    <t>Contact person name</t>
  </si>
  <si>
    <t>Position</t>
  </si>
  <si>
    <t>Email address</t>
  </si>
  <si>
    <t>Phone number</t>
  </si>
  <si>
    <t>Reporting category</t>
  </si>
  <si>
    <t>Description</t>
  </si>
  <si>
    <t>Indicator</t>
  </si>
  <si>
    <t>Unit</t>
  </si>
  <si>
    <t>Data input</t>
  </si>
  <si>
    <t>Comments</t>
  </si>
  <si>
    <t>Customer connections</t>
  </si>
  <si>
    <t>New connections provided</t>
  </si>
  <si>
    <t>Number of</t>
  </si>
  <si>
    <t>New connections not provided by the agreed date</t>
  </si>
  <si>
    <t>Reconnections provided</t>
  </si>
  <si>
    <t>Connections on the distribution system as of June 30</t>
  </si>
  <si>
    <t>Complaints received total (excluding NQR7 complaints)</t>
  </si>
  <si>
    <t>Administrative process or customer service complaints</t>
  </si>
  <si>
    <t>Complaints about the installation or operation of a pre-payment meter at a customer's supply address</t>
  </si>
  <si>
    <t>Pre-payment meter complaints resolved within 15 business days</t>
  </si>
  <si>
    <t>Street lights</t>
  </si>
  <si>
    <t xml:space="preserve">Street lights reported faulty in the metropolitan area </t>
  </si>
  <si>
    <t>Street lights reported faulty in regional areas</t>
  </si>
  <si>
    <t>Street lights in the metropolitan area as of June 30</t>
  </si>
  <si>
    <t>Street lights in regional areas as of June 30</t>
  </si>
  <si>
    <t>Mean number of days to repair faulty street lights in the metropolitan area</t>
  </si>
  <si>
    <t>Days</t>
  </si>
  <si>
    <t>Mean number of days to repair faulty street lights in the regional area</t>
  </si>
  <si>
    <t>Call centre performance</t>
  </si>
  <si>
    <t>Telephone calls to a call centre of the distributor</t>
  </si>
  <si>
    <t>Telephone calls to a call centre answered within 30 seconds</t>
  </si>
  <si>
    <t>Mean period before a call is answered</t>
  </si>
  <si>
    <t>Seconds</t>
  </si>
  <si>
    <t>Calls unanswered</t>
  </si>
  <si>
    <t>Compensation payments</t>
  </si>
  <si>
    <t>Dollars</t>
  </si>
  <si>
    <t>Reporting years</t>
  </si>
  <si>
    <t>FY2023-24</t>
  </si>
  <si>
    <t>FY2024-25</t>
  </si>
  <si>
    <t>FY2025-26</t>
  </si>
  <si>
    <t>FY2026-27</t>
  </si>
  <si>
    <t>FY2027-28</t>
  </si>
  <si>
    <t>FY2028-29</t>
  </si>
  <si>
    <t>FY2029-30</t>
  </si>
  <si>
    <t>Licencees</t>
  </si>
  <si>
    <t>Western Power (EDL1)</t>
  </si>
  <si>
    <t>BHP Nickel West Pty Ltd (EDL2)</t>
  </si>
  <si>
    <t>TEC Desert Pty Ltd &amp; TEC Desert No. 2 Pty Ltd (EDL3)</t>
  </si>
  <si>
    <t>Peel Renewable Energy Pty Ltd (EDL7)</t>
  </si>
  <si>
    <t>Goldfields Power Pty Ltd (EDL8)</t>
  </si>
  <si>
    <t>Ocean Reef Renewable Energy Pty Ltd (EDL9)</t>
  </si>
  <si>
    <t>Eglinton Village Energy Pty Ltd (EDL10)</t>
  </si>
  <si>
    <t>Horizon Power (EIRL2)</t>
  </si>
  <si>
    <t>Rottnest Island Authority (EIRL3)</t>
  </si>
  <si>
    <t>Percentage</t>
  </si>
  <si>
    <t>Network &amp; Asset Information</t>
  </si>
  <si>
    <t>Metered supply points by feeder category (customer type)</t>
  </si>
  <si>
    <t>Residential</t>
  </si>
  <si>
    <t/>
  </si>
  <si>
    <t>Perth CBD only</t>
  </si>
  <si>
    <t>Urban areas excluding Perth CBD</t>
  </si>
  <si>
    <t>Short rural</t>
  </si>
  <si>
    <t>Long rural</t>
  </si>
  <si>
    <t>Non-residential</t>
  </si>
  <si>
    <t>Metered supply points by feeder category (supply voltage)</t>
  </si>
  <si>
    <t>Sub-transmission voltage</t>
  </si>
  <si>
    <t>High voltage</t>
  </si>
  <si>
    <t>Low voltage</t>
  </si>
  <si>
    <t>Unmetered supply points</t>
  </si>
  <si>
    <t>Energy delivered by feeder category (customer type)</t>
  </si>
  <si>
    <t>NQR14</t>
  </si>
  <si>
    <t>GWh</t>
  </si>
  <si>
    <t>Energy delivered by feeder category (supply voltage)</t>
  </si>
  <si>
    <t>Line length by feeder category (line type)</t>
  </si>
  <si>
    <t>NQR15</t>
  </si>
  <si>
    <t>Underground lines</t>
  </si>
  <si>
    <t>km</t>
  </si>
  <si>
    <t>Overhead lines</t>
  </si>
  <si>
    <t>Line length by feeder category (supply voltage)</t>
  </si>
  <si>
    <t>Other asset information</t>
  </si>
  <si>
    <t>Sub-transmission transformers</t>
  </si>
  <si>
    <t>NQR16</t>
  </si>
  <si>
    <t>Total capacity of sub-transmission transformers</t>
  </si>
  <si>
    <t>MVA</t>
  </si>
  <si>
    <t>Distribution transformers</t>
  </si>
  <si>
    <t xml:space="preserve">Total capacity of distribution transformers </t>
  </si>
  <si>
    <t>Total distribution losses</t>
  </si>
  <si>
    <t>NQR17</t>
  </si>
  <si>
    <t>Size of network service area</t>
  </si>
  <si>
    <t>NQR18</t>
  </si>
  <si>
    <r>
      <t>km</t>
    </r>
    <r>
      <rPr>
        <vertAlign val="superscript"/>
        <sz val="10"/>
        <rFont val="Arial"/>
        <family val="2"/>
        <scheme val="minor"/>
      </rPr>
      <t>2</t>
    </r>
  </si>
  <si>
    <t>Total poles</t>
  </si>
  <si>
    <t>NQR19</t>
  </si>
  <si>
    <t>Peak electrical demand</t>
  </si>
  <si>
    <t>NQR20</t>
  </si>
  <si>
    <t>MW</t>
  </si>
  <si>
    <t>Network Reliability</t>
  </si>
  <si>
    <t>Extended or frequent interruptions</t>
  </si>
  <si>
    <t>NQR1</t>
  </si>
  <si>
    <t>Number</t>
  </si>
  <si>
    <t>Small use customer premises interrupted more than 9 times (urban areas)</t>
  </si>
  <si>
    <t>NQR2</t>
  </si>
  <si>
    <t>Small use customer premises interrupted more than 16 times (non-urban areas)</t>
  </si>
  <si>
    <t>Mean duration of supply interruption to premises for each discrete area</t>
  </si>
  <si>
    <t>NQR3</t>
  </si>
  <si>
    <t>Minutes</t>
  </si>
  <si>
    <t>Non-urban areas</t>
  </si>
  <si>
    <t>Standalone power systems</t>
  </si>
  <si>
    <t>Mean number of supply interruptions to premises for each discrete area</t>
  </si>
  <si>
    <t>NQR4</t>
  </si>
  <si>
    <t>NQR5</t>
  </si>
  <si>
    <t xml:space="preserve">Mean cumulative duration of supply interruptions to premises </t>
  </si>
  <si>
    <t>NQR6</t>
  </si>
  <si>
    <t>SAIDI &amp; SAIFI inputs</t>
  </si>
  <si>
    <t>Sum of all customer outage durations (total network)</t>
  </si>
  <si>
    <t>Sum of all customer outage durations (distribution network - planned)</t>
  </si>
  <si>
    <t>Sum of all customer outage durations (distribution network - unplanned)</t>
  </si>
  <si>
    <t>Sum of all customer outage durations (normalised distribution network)</t>
  </si>
  <si>
    <t>Unique customer interruptions (total network)</t>
  </si>
  <si>
    <t>Unique customer interruptions (distribution network - planned)</t>
  </si>
  <si>
    <t>Unique customer interruptions (distribution network - unplanned)</t>
  </si>
  <si>
    <t>Unique customer interruptions (normalised distribution network)</t>
  </si>
  <si>
    <t>NQR8</t>
  </si>
  <si>
    <t>All other areas</t>
  </si>
  <si>
    <t>NQR9</t>
  </si>
  <si>
    <t xml:space="preserve">SAIDI </t>
  </si>
  <si>
    <t>Overall</t>
  </si>
  <si>
    <t>Whole network</t>
  </si>
  <si>
    <t>Distribution network - planned</t>
  </si>
  <si>
    <t>Distribution network - unplanned</t>
  </si>
  <si>
    <t>Normalised distribution network</t>
  </si>
  <si>
    <t>SAIFI</t>
  </si>
  <si>
    <t>All urban areas</t>
  </si>
  <si>
    <t>CAIDI</t>
  </si>
  <si>
    <t>Cumulative duration of customer outages (net total)</t>
  </si>
  <si>
    <t>SAIDI/SAIFI</t>
  </si>
  <si>
    <t>Cumulative duration of customer outages (distribution network - planned)</t>
  </si>
  <si>
    <t>Cumulative duration of customer outages (distribution network - unplanned)</t>
  </si>
  <si>
    <t>Cumulative duration of customer outages (normalised distribution network)</t>
  </si>
  <si>
    <t>Mean percentage of time that electricity has been supplied to premises for each discrete area</t>
  </si>
  <si>
    <t>Small use customer premises interrupted for more than 12 hours continuously (whole network)</t>
  </si>
  <si>
    <t>Interruptions to small use customers that lasted for more than 12 hours continuously (whole network)</t>
  </si>
  <si>
    <t>Customer base</t>
  </si>
  <si>
    <t>Customer service</t>
  </si>
  <si>
    <t>NQR Code complaints</t>
  </si>
  <si>
    <t>NQR Code complaints concluded within 15 business days</t>
  </si>
  <si>
    <t>Section 18 NQR Code payments made</t>
  </si>
  <si>
    <t>Section 18 NQR Code payment sum</t>
  </si>
  <si>
    <t>Section 19 NQR Code payments made</t>
  </si>
  <si>
    <t>Section 19 NQR Code payment sum</t>
  </si>
  <si>
    <t>Non-NQR Code complaints</t>
  </si>
  <si>
    <t>Miscellaneous complaints</t>
  </si>
  <si>
    <t>Payments made under clause 98 of the Code of Conduct</t>
  </si>
  <si>
    <t>Total amount paid under clause 98 of the Code of Conduct</t>
  </si>
  <si>
    <t>Payments made under clause 97 of the Code of Conduct</t>
  </si>
  <si>
    <t>Total amount paid under clause 97 of the Code of Conduct</t>
  </si>
  <si>
    <t>CCD1</t>
  </si>
  <si>
    <t>CCD2</t>
  </si>
  <si>
    <t>CCD4</t>
  </si>
  <si>
    <t>CCD5</t>
  </si>
  <si>
    <t>CCD7</t>
  </si>
  <si>
    <t>NQR12</t>
  </si>
  <si>
    <t>NQR13</t>
  </si>
  <si>
    <t>CCD24</t>
  </si>
  <si>
    <t>CCD25</t>
  </si>
  <si>
    <t>CCD26</t>
  </si>
  <si>
    <t>CCD28</t>
  </si>
  <si>
    <t>CCD30</t>
  </si>
  <si>
    <t>CCD31</t>
  </si>
  <si>
    <t>CCD32</t>
  </si>
  <si>
    <t>CCD33</t>
  </si>
  <si>
    <t>FC1-12</t>
  </si>
  <si>
    <t>NQR7A</t>
  </si>
  <si>
    <t>NQR7</t>
  </si>
  <si>
    <t>Total amount spent addressing NQ&amp;R Code complaints (that Part 2, or an instrument made under section 14(3) of the NQ&amp;R Code, has not been, or is not being, complied with) other than by way of payment under sections 18 and 19 of the NQ&amp;R Code</t>
  </si>
  <si>
    <t>Total number of NQR Code complaints received (that Part 2, or an instrument made under section 14(3) of the NQR Code, has not been, or is not being, complied with)</t>
  </si>
  <si>
    <t>Customer complaints concluded within 15 business days (excluding NQR7 complaints)</t>
  </si>
  <si>
    <t>Customer complaints concluded within 20 business days (excluding NQR7 complaints)</t>
  </si>
  <si>
    <t>Street lights not repaired within five days in the metropolitan area</t>
  </si>
  <si>
    <t>Street lights not repaired within nine days in regional areas</t>
  </si>
  <si>
    <t>Reconnections that were not provided within the prescribed time</t>
  </si>
  <si>
    <t>CCD8</t>
  </si>
  <si>
    <t>CCD9</t>
  </si>
  <si>
    <t>CCD10</t>
  </si>
  <si>
    <t>CCD11</t>
  </si>
  <si>
    <t>CCD13</t>
  </si>
  <si>
    <t>CCD19</t>
  </si>
  <si>
    <t>CCD20</t>
  </si>
  <si>
    <t>CCD34</t>
  </si>
  <si>
    <t>CCD35</t>
  </si>
  <si>
    <t>CCD37</t>
  </si>
  <si>
    <t>CCD38</t>
  </si>
  <si>
    <t>CCD22</t>
  </si>
  <si>
    <t>CCD23</t>
  </si>
  <si>
    <t>NQR10</t>
  </si>
  <si>
    <t>NQR11</t>
  </si>
  <si>
    <t>Gerard Chow</t>
  </si>
  <si>
    <t>Data Management Officer</t>
  </si>
  <si>
    <t>gerard.chow@horizonpower.com.au</t>
  </si>
  <si>
    <t>Asset Systems</t>
  </si>
  <si>
    <t>N/A</t>
  </si>
  <si>
    <t>Includes both Distribution &amp; Transmission Poles</t>
  </si>
  <si>
    <t>Change in value due to annual reclassification of Urban and Short Rural feeders in NWIS</t>
  </si>
  <si>
    <t>Unable to dertermine customer type from data. All customers set as residential</t>
  </si>
  <si>
    <t>0419020063</t>
  </si>
  <si>
    <t>Service Orders are now included in the work orders for Power Quality &amp; Reliability complaints</t>
  </si>
  <si>
    <t>2 large Unplanned outages in Broome and Esperance on Aug 12 - resulting in additional 600 Calls in a 45 minute window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</si>
</sst>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_-[$$-C09]* #,##0.00_-;\-[$$-C09]* #,##0.00_-;_-[$$-C09]* &quot;-&quot;??_-;_-@_-"/>
    <numFmt numFmtId="166" formatCode="_-[$$-C09]* #,##0_-;\-[$$-C09]* #,##0_-;_-[$$-C09]* &quot;-&quot;_-;_-@_-"/>
    <numFmt numFmtId="167" formatCode="#,##0.0"/>
    <numFmt numFmtId="168" formatCode="&quot;$&quot;#,##0.0"/>
    <numFmt numFmtId="169" formatCode="&quot;$&quot;#,##0.00"/>
  </numFmts>
  <fonts count="34" x14ac:knownFonts="1">
    <font>
      <sz val="11"/>
      <color theme="1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8"/>
      <color theme="5"/>
      <name val="Arial"/>
      <family val="2"/>
      <scheme val="minor"/>
    </font>
    <font>
      <b/>
      <sz val="16"/>
      <color theme="5"/>
      <name val="Arial"/>
      <family val="2"/>
      <scheme val="minor"/>
    </font>
    <font>
      <i/>
      <sz val="14"/>
      <color theme="5"/>
      <name val="Arial"/>
      <family val="2"/>
      <scheme val="minor"/>
    </font>
    <font>
      <i/>
      <sz val="13"/>
      <color theme="5"/>
      <name val="Arial"/>
      <family val="2"/>
      <scheme val="minor"/>
    </font>
    <font>
      <b/>
      <sz val="22"/>
      <color theme="5"/>
      <name val="Arial"/>
      <family val="2"/>
      <scheme val="minor"/>
    </font>
    <font>
      <b/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</font>
    <font>
      <sz val="10"/>
      <color theme="0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color theme="3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vertAlign val="superscript"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  <scheme val="major"/>
    </font>
    <font>
      <sz val="10"/>
      <color theme="1"/>
      <name val="Arial"/>
      <family val="2"/>
    </font>
    <font>
      <b/>
      <sz val="10"/>
      <color theme="3"/>
      <name val="Arial"/>
      <family val="2"/>
      <scheme val="minor"/>
    </font>
    <font>
      <b/>
      <sz val="10"/>
      <color theme="3"/>
      <name val="Arial"/>
      <family val="2"/>
    </font>
    <font>
      <sz val="10"/>
      <color theme="3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8">
    <xf numFmtId="0" fontId="0" fillId="0" borderId="0" applyNumberFormat="0" applyFill="0" applyBorder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9" fillId="0" borderId="0" applyNumberFormat="0" applyFill="0" applyBorder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Alignment="0" applyProtection="0"/>
    <xf numFmtId="0" fontId="12" fillId="0" borderId="0" applyNumberFormat="0" applyFill="0" applyBorder="0" applyProtection="0"/>
    <xf numFmtId="0" fontId="12" fillId="0" borderId="12" applyNumberFormat="0" applyFill="0" applyProtection="0"/>
    <xf numFmtId="0" fontId="13" fillId="2" borderId="12" applyNumberFormat="0" applyProtection="0"/>
    <xf numFmtId="0" fontId="10" fillId="0" borderId="12" applyNumberFormat="0" applyFill="0" applyProtection="0"/>
    <xf numFmtId="0" fontId="2" fillId="0" borderId="0"/>
    <xf numFmtId="0" fontId="23" fillId="0" borderId="0"/>
  </cellStyleXfs>
  <cellXfs count="166">
    <xf numFmtId="0" fontId="0" fillId="0" borderId="0" xfId="0"/>
    <xf numFmtId="0" fontId="16" fillId="2" borderId="0" xfId="0" applyFont="1" applyFill="1" applyProtection="1"/>
    <xf numFmtId="0" fontId="0" fillId="2" borderId="0" xfId="0" applyFill="1" applyProtection="1"/>
    <xf numFmtId="0" fontId="17" fillId="2" borderId="0" xfId="0" applyFont="1" applyFill="1" applyProtection="1"/>
    <xf numFmtId="0" fontId="0" fillId="2" borderId="0" xfId="0" applyFill="1" applyBorder="1" applyProtection="1"/>
    <xf numFmtId="0" fontId="0" fillId="2" borderId="14" xfId="0" applyFill="1" applyBorder="1" applyProtection="1"/>
    <xf numFmtId="0" fontId="12" fillId="0" borderId="16" xfId="0" applyFont="1" applyBorder="1" applyProtection="1"/>
    <xf numFmtId="0" fontId="2" fillId="0" borderId="17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Protection="1"/>
    <xf numFmtId="0" fontId="21" fillId="2" borderId="14" xfId="0" applyFont="1" applyFill="1" applyBorder="1" applyProtection="1"/>
    <xf numFmtId="0" fontId="12" fillId="2" borderId="14" xfId="0" applyFont="1" applyFill="1" applyBorder="1" applyProtection="1"/>
    <xf numFmtId="0" fontId="12" fillId="2" borderId="0" xfId="0" applyFont="1" applyFill="1" applyProtection="1"/>
    <xf numFmtId="0" fontId="12" fillId="2" borderId="0" xfId="0" applyFont="1" applyFill="1" applyBorder="1" applyProtection="1"/>
    <xf numFmtId="0" fontId="18" fillId="2" borderId="0" xfId="0" applyFont="1" applyFill="1" applyBorder="1" applyProtection="1"/>
    <xf numFmtId="0" fontId="24" fillId="0" borderId="1" xfId="0" applyFont="1" applyFill="1" applyBorder="1" applyProtection="1"/>
    <xf numFmtId="0" fontId="0" fillId="3" borderId="4" xfId="0" applyFill="1" applyBorder="1" applyProtection="1">
      <protection locked="0"/>
    </xf>
    <xf numFmtId="0" fontId="4" fillId="2" borderId="18" xfId="0" applyFont="1" applyFill="1" applyBorder="1" applyProtection="1"/>
    <xf numFmtId="0" fontId="20" fillId="2" borderId="0" xfId="0" applyFont="1" applyFill="1" applyBorder="1" applyProtection="1"/>
    <xf numFmtId="0" fontId="4" fillId="2" borderId="20" xfId="0" applyFont="1" applyFill="1" applyBorder="1" applyProtection="1"/>
    <xf numFmtId="0" fontId="24" fillId="0" borderId="6" xfId="0" applyFont="1" applyFill="1" applyBorder="1" applyProtection="1"/>
    <xf numFmtId="0" fontId="12" fillId="0" borderId="3" xfId="0" applyFont="1" applyFill="1" applyBorder="1" applyProtection="1"/>
    <xf numFmtId="0" fontId="2" fillId="0" borderId="3" xfId="0" applyFont="1" applyFill="1" applyBorder="1" applyAlignment="1" applyProtection="1">
      <alignment vertical="top" wrapText="1"/>
    </xf>
    <xf numFmtId="0" fontId="20" fillId="2" borderId="3" xfId="0" applyFont="1" applyFill="1" applyBorder="1" applyProtection="1"/>
    <xf numFmtId="0" fontId="24" fillId="0" borderId="23" xfId="0" applyFont="1" applyFill="1" applyBorder="1" applyProtection="1"/>
    <xf numFmtId="0" fontId="2" fillId="0" borderId="16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vertical="top" wrapText="1"/>
    </xf>
    <xf numFmtId="0" fontId="12" fillId="0" borderId="5" xfId="0" applyFont="1" applyFill="1" applyBorder="1" applyProtection="1"/>
    <xf numFmtId="0" fontId="2" fillId="0" borderId="25" xfId="0" applyFont="1" applyFill="1" applyBorder="1" applyAlignment="1" applyProtection="1">
      <alignment horizontal="left" vertical="center" wrapText="1"/>
    </xf>
    <xf numFmtId="0" fontId="12" fillId="2" borderId="27" xfId="0" applyFont="1" applyFill="1" applyBorder="1" applyProtection="1"/>
    <xf numFmtId="0" fontId="24" fillId="0" borderId="9" xfId="0" applyFont="1" applyFill="1" applyBorder="1" applyProtection="1"/>
    <xf numFmtId="0" fontId="18" fillId="2" borderId="11" xfId="0" applyFont="1" applyFill="1" applyBorder="1" applyProtection="1"/>
    <xf numFmtId="0" fontId="18" fillId="2" borderId="7" xfId="0" applyFont="1" applyFill="1" applyBorder="1" applyProtection="1"/>
    <xf numFmtId="0" fontId="18" fillId="2" borderId="29" xfId="0" applyFont="1" applyFill="1" applyBorder="1" applyProtection="1"/>
    <xf numFmtId="0" fontId="18" fillId="2" borderId="30" xfId="0" applyFont="1" applyFill="1" applyBorder="1" applyProtection="1"/>
    <xf numFmtId="0" fontId="18" fillId="2" borderId="29" xfId="0" quotePrefix="1" applyFont="1" applyFill="1" applyBorder="1" applyProtection="1"/>
    <xf numFmtId="0" fontId="18" fillId="2" borderId="27" xfId="0" applyFont="1" applyFill="1" applyBorder="1" applyProtection="1"/>
    <xf numFmtId="0" fontId="24" fillId="0" borderId="24" xfId="0" applyFont="1" applyFill="1" applyBorder="1" applyProtection="1"/>
    <xf numFmtId="0" fontId="26" fillId="2" borderId="0" xfId="0" applyFont="1" applyFill="1" applyProtection="1"/>
    <xf numFmtId="0" fontId="10" fillId="2" borderId="0" xfId="0" applyFont="1" applyFill="1" applyBorder="1" applyProtection="1"/>
    <xf numFmtId="0" fontId="10" fillId="2" borderId="14" xfId="0" applyFont="1" applyFill="1" applyBorder="1" applyProtection="1"/>
    <xf numFmtId="0" fontId="2" fillId="2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12" fillId="0" borderId="1" xfId="0" applyFont="1" applyBorder="1" applyProtection="1"/>
    <xf numFmtId="0" fontId="2" fillId="0" borderId="1" xfId="0" applyFont="1" applyFill="1" applyBorder="1" applyAlignment="1" applyProtection="1">
      <alignment vertical="center" wrapText="1"/>
    </xf>
    <xf numFmtId="0" fontId="10" fillId="2" borderId="0" xfId="0" applyFont="1" applyFill="1" applyProtection="1"/>
    <xf numFmtId="1" fontId="2" fillId="5" borderId="17" xfId="0" applyNumberFormat="1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1" fontId="2" fillId="2" borderId="17" xfId="0" applyNumberFormat="1" applyFont="1" applyFill="1" applyBorder="1" applyAlignment="1" applyProtection="1">
      <alignment horizontal="left" vertical="center" wrapText="1"/>
    </xf>
    <xf numFmtId="0" fontId="14" fillId="2" borderId="18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8" fillId="2" borderId="0" xfId="0" applyFont="1" applyFill="1" applyProtection="1"/>
    <xf numFmtId="0" fontId="2" fillId="2" borderId="20" xfId="0" applyFont="1" applyFill="1" applyBorder="1" applyAlignment="1" applyProtection="1">
      <alignment vertical="center" wrapText="1"/>
    </xf>
    <xf numFmtId="0" fontId="19" fillId="2" borderId="0" xfId="0" applyFont="1" applyFill="1" applyAlignment="1" applyProtection="1">
      <alignment horizontal="left"/>
    </xf>
    <xf numFmtId="0" fontId="2" fillId="2" borderId="0" xfId="0" applyFont="1" applyFill="1" applyBorder="1" applyAlignment="1" applyProtection="1">
      <alignment vertical="center" wrapText="1"/>
    </xf>
    <xf numFmtId="0" fontId="15" fillId="2" borderId="0" xfId="0" applyFont="1" applyFill="1" applyAlignment="1" applyProtection="1">
      <alignment horizontal="left"/>
    </xf>
    <xf numFmtId="0" fontId="1" fillId="2" borderId="0" xfId="0" applyFont="1" applyFill="1" applyBorder="1" applyAlignment="1" applyProtection="1">
      <alignment vertical="center" wrapText="1"/>
    </xf>
    <xf numFmtId="0" fontId="15" fillId="2" borderId="7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left" vertical="center"/>
    </xf>
    <xf numFmtId="0" fontId="12" fillId="2" borderId="7" xfId="0" applyFont="1" applyFill="1" applyBorder="1" applyProtection="1"/>
    <xf numFmtId="0" fontId="2" fillId="4" borderId="5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5" fillId="2" borderId="0" xfId="17" applyFont="1" applyFill="1" applyAlignment="1">
      <alignment vertical="center" wrapText="1"/>
    </xf>
    <xf numFmtId="0" fontId="12" fillId="0" borderId="0" xfId="0" applyFont="1" applyFill="1" applyBorder="1" applyProtection="1"/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vertical="center" wrapText="1"/>
    </xf>
    <xf numFmtId="0" fontId="14" fillId="2" borderId="18" xfId="0" applyFont="1" applyFill="1" applyBorder="1" applyAlignment="1" applyProtection="1">
      <alignment horizontal="left" vertical="center" wrapText="1"/>
    </xf>
    <xf numFmtId="0" fontId="27" fillId="2" borderId="0" xfId="0" applyFont="1" applyFill="1" applyProtection="1"/>
    <xf numFmtId="0" fontId="4" fillId="2" borderId="18" xfId="0" applyFont="1" applyFill="1" applyBorder="1" applyAlignment="1" applyProtection="1">
      <alignment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8" fillId="2" borderId="48" xfId="0" applyFont="1" applyFill="1" applyBorder="1" applyAlignment="1" applyProtection="1">
      <alignment vertical="center" wrapText="1"/>
    </xf>
    <xf numFmtId="0" fontId="15" fillId="2" borderId="49" xfId="0" applyFont="1" applyFill="1" applyBorder="1" applyAlignment="1" applyProtection="1">
      <alignment vertical="center" wrapText="1"/>
    </xf>
    <xf numFmtId="0" fontId="15" fillId="2" borderId="48" xfId="0" applyFont="1" applyFill="1" applyBorder="1" applyAlignment="1" applyProtection="1">
      <alignment vertical="center" wrapText="1"/>
    </xf>
    <xf numFmtId="0" fontId="15" fillId="2" borderId="47" xfId="0" applyFont="1" applyFill="1" applyBorder="1" applyAlignment="1" applyProtection="1">
      <alignment vertical="center" wrapText="1"/>
    </xf>
    <xf numFmtId="0" fontId="15" fillId="2" borderId="46" xfId="0" applyFont="1" applyFill="1" applyBorder="1" applyAlignment="1" applyProtection="1">
      <alignment horizontal="center" vertical="center" wrapText="1"/>
    </xf>
    <xf numFmtId="0" fontId="15" fillId="2" borderId="45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28" fillId="2" borderId="0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vertical="center" wrapText="1"/>
    </xf>
    <xf numFmtId="49" fontId="2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wrapText="1"/>
    </xf>
    <xf numFmtId="0" fontId="28" fillId="2" borderId="0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22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15" fillId="2" borderId="9" xfId="0" applyFont="1" applyFill="1" applyBorder="1" applyAlignment="1" applyProtection="1">
      <alignment vertical="center" wrapText="1"/>
    </xf>
    <xf numFmtId="49" fontId="2" fillId="5" borderId="22" xfId="0" applyNumberFormat="1" applyFont="1" applyFill="1" applyBorder="1" applyAlignment="1" applyProtection="1">
      <alignment vertical="center" wrapText="1"/>
      <protection locked="0"/>
    </xf>
    <xf numFmtId="0" fontId="12" fillId="0" borderId="44" xfId="0" applyFont="1" applyFill="1" applyBorder="1" applyProtection="1"/>
    <xf numFmtId="167" fontId="29" fillId="5" borderId="1" xfId="0" applyNumberFormat="1" applyFont="1" applyFill="1" applyBorder="1" applyAlignment="1" applyProtection="1">
      <alignment horizontal="center" vertical="center"/>
      <protection locked="0"/>
    </xf>
    <xf numFmtId="167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2" fillId="5" borderId="43" xfId="0" applyNumberFormat="1" applyFont="1" applyFill="1" applyBorder="1" applyAlignment="1" applyProtection="1">
      <alignment horizontal="center" vertical="center"/>
      <protection locked="0"/>
    </xf>
    <xf numFmtId="49" fontId="12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2" fillId="5" borderId="22" xfId="0" applyNumberFormat="1" applyFont="1" applyFill="1" applyBorder="1" applyAlignment="1" applyProtection="1">
      <alignment wrapText="1"/>
      <protection locked="0"/>
    </xf>
    <xf numFmtId="0" fontId="12" fillId="2" borderId="22" xfId="0" applyFont="1" applyFill="1" applyBorder="1" applyAlignment="1" applyProtection="1">
      <alignment wrapText="1"/>
    </xf>
    <xf numFmtId="49" fontId="12" fillId="5" borderId="20" xfId="0" applyNumberFormat="1" applyFont="1" applyFill="1" applyBorder="1" applyAlignment="1" applyProtection="1">
      <alignment wrapText="1"/>
      <protection locked="0"/>
    </xf>
    <xf numFmtId="0" fontId="30" fillId="2" borderId="32" xfId="0" applyFont="1" applyFill="1" applyBorder="1" applyAlignment="1" applyProtection="1">
      <alignment horizontal="left" vertical="center" wrapText="1"/>
    </xf>
    <xf numFmtId="0" fontId="30" fillId="2" borderId="20" xfId="0" applyFont="1" applyFill="1" applyBorder="1" applyAlignment="1" applyProtection="1">
      <alignment horizontal="left" vertical="center" wrapText="1"/>
    </xf>
    <xf numFmtId="0" fontId="31" fillId="2" borderId="0" xfId="0" applyFont="1" applyFill="1" applyProtection="1"/>
    <xf numFmtId="0" fontId="12" fillId="2" borderId="0" xfId="0" applyFont="1" applyFill="1" applyBorder="1" applyAlignment="1" applyProtection="1">
      <alignment vertical="center"/>
    </xf>
    <xf numFmtId="0" fontId="18" fillId="2" borderId="20" xfId="0" applyFont="1" applyFill="1" applyBorder="1" applyProtection="1"/>
    <xf numFmtId="0" fontId="32" fillId="2" borderId="0" xfId="0" applyFont="1" applyFill="1" applyAlignment="1" applyProtection="1">
      <alignment horizontal="left"/>
    </xf>
    <xf numFmtId="0" fontId="32" fillId="2" borderId="0" xfId="0" applyFont="1" applyFill="1" applyAlignment="1" applyProtection="1">
      <alignment horizontal="left" vertical="center"/>
    </xf>
    <xf numFmtId="0" fontId="31" fillId="2" borderId="0" xfId="0" applyFont="1" applyFill="1" applyAlignment="1" applyProtection="1">
      <alignment vertical="top"/>
    </xf>
    <xf numFmtId="0" fontId="12" fillId="5" borderId="40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Protection="1"/>
    <xf numFmtId="0" fontId="12" fillId="2" borderId="20" xfId="0" applyFont="1" applyFill="1" applyBorder="1" applyAlignment="1" applyProtection="1">
      <alignment horizontal="left" vertical="center" wrapText="1"/>
    </xf>
    <xf numFmtId="0" fontId="20" fillId="2" borderId="13" xfId="0" applyFont="1" applyFill="1" applyBorder="1" applyProtection="1"/>
    <xf numFmtId="0" fontId="12" fillId="2" borderId="13" xfId="0" applyFont="1" applyFill="1" applyBorder="1" applyProtection="1"/>
    <xf numFmtId="0" fontId="31" fillId="2" borderId="13" xfId="0" applyFont="1" applyFill="1" applyBorder="1" applyProtection="1"/>
    <xf numFmtId="0" fontId="12" fillId="2" borderId="31" xfId="0" applyFont="1" applyFill="1" applyBorder="1" applyAlignment="1" applyProtection="1">
      <alignment horizontal="left" vertical="center" wrapText="1"/>
    </xf>
    <xf numFmtId="0" fontId="12" fillId="5" borderId="20" xfId="0" applyFont="1" applyFill="1" applyBorder="1" applyAlignment="1" applyProtection="1">
      <alignment horizontal="left" vertical="center" wrapText="1"/>
      <protection locked="0"/>
    </xf>
    <xf numFmtId="0" fontId="12" fillId="2" borderId="34" xfId="0" applyFont="1" applyFill="1" applyBorder="1" applyAlignment="1" applyProtection="1">
      <alignment horizontal="left" vertical="center" wrapText="1"/>
    </xf>
    <xf numFmtId="0" fontId="31" fillId="2" borderId="14" xfId="0" applyFont="1" applyFill="1" applyBorder="1" applyProtection="1"/>
    <xf numFmtId="0" fontId="12" fillId="5" borderId="41" xfId="0" applyFont="1" applyFill="1" applyBorder="1" applyAlignment="1" applyProtection="1">
      <alignment horizontal="left" vertical="center" wrapText="1"/>
      <protection locked="0"/>
    </xf>
    <xf numFmtId="0" fontId="12" fillId="2" borderId="37" xfId="0" applyFont="1" applyFill="1" applyBorder="1" applyAlignment="1" applyProtection="1">
      <alignment horizontal="left" vertical="center" wrapText="1"/>
    </xf>
    <xf numFmtId="0" fontId="33" fillId="2" borderId="0" xfId="0" applyFont="1" applyFill="1" applyProtection="1"/>
    <xf numFmtId="0" fontId="12" fillId="5" borderId="42" xfId="0" applyFont="1" applyFill="1" applyBorder="1" applyAlignment="1" applyProtection="1">
      <alignment horizontal="left" vertical="center" wrapText="1"/>
      <protection locked="0"/>
    </xf>
    <xf numFmtId="0" fontId="12" fillId="5" borderId="22" xfId="0" applyFont="1" applyFill="1" applyBorder="1" applyAlignment="1" applyProtection="1">
      <alignment horizontal="left" vertical="center" wrapText="1"/>
      <protection locked="0"/>
    </xf>
    <xf numFmtId="164" fontId="3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30" fillId="2" borderId="33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 wrapText="1"/>
    </xf>
    <xf numFmtId="167" fontId="3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/>
    </xf>
    <xf numFmtId="167" fontId="30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 applyProtection="1">
      <alignment horizontal="center" vertical="center"/>
    </xf>
    <xf numFmtId="164" fontId="30" fillId="5" borderId="17" xfId="0" applyNumberFormat="1" applyFont="1" applyFill="1" applyBorder="1" applyAlignment="1" applyProtection="1">
      <alignment horizontal="center" vertical="center" wrapText="1"/>
      <protection locked="0"/>
    </xf>
    <xf numFmtId="167" fontId="30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167" fontId="12" fillId="5" borderId="8" xfId="0" applyNumberFormat="1" applyFont="1" applyFill="1" applyBorder="1" applyAlignment="1" applyProtection="1">
      <alignment horizontal="center" vertical="center"/>
      <protection locked="0"/>
    </xf>
    <xf numFmtId="167" fontId="12" fillId="5" borderId="1" xfId="0" applyNumberFormat="1" applyFont="1" applyFill="1" applyBorder="1" applyAlignment="1" applyProtection="1">
      <alignment horizontal="center" vertical="center"/>
      <protection locked="0"/>
    </xf>
    <xf numFmtId="169" fontId="12" fillId="5" borderId="1" xfId="0" applyNumberFormat="1" applyFont="1" applyFill="1" applyBorder="1" applyAlignment="1" applyProtection="1">
      <alignment horizontal="center" vertical="center"/>
      <protection locked="0"/>
    </xf>
    <xf numFmtId="167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12" fillId="5" borderId="15" xfId="0" applyNumberFormat="1" applyFont="1" applyFill="1" applyBorder="1" applyAlignment="1" applyProtection="1">
      <alignment horizontal="center" vertical="center"/>
      <protection locked="0"/>
    </xf>
    <xf numFmtId="167" fontId="12" fillId="5" borderId="28" xfId="0" applyNumberFormat="1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29" xfId="0" applyFont="1" applyFill="1" applyBorder="1" applyAlignment="1" applyProtection="1">
      <alignment horizontal="center" vertical="center"/>
    </xf>
    <xf numFmtId="0" fontId="30" fillId="2" borderId="36" xfId="0" applyFont="1" applyFill="1" applyBorder="1" applyAlignment="1" applyProtection="1">
      <alignment horizontal="center" vertical="center" wrapText="1"/>
    </xf>
    <xf numFmtId="0" fontId="30" fillId="2" borderId="7" xfId="0" applyFont="1" applyFill="1" applyBorder="1" applyAlignment="1" applyProtection="1">
      <alignment horizontal="center" vertical="center" wrapText="1"/>
    </xf>
    <xf numFmtId="10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left" vertical="center" wrapText="1"/>
      <protection locked="0"/>
    </xf>
    <xf numFmtId="0" fontId="12" fillId="5" borderId="39" xfId="0" applyFont="1" applyFill="1" applyBorder="1" applyAlignment="1" applyProtection="1">
      <alignment horizontal="left" vertical="center" wrapText="1"/>
      <protection locked="0"/>
    </xf>
    <xf numFmtId="0" fontId="12" fillId="2" borderId="38" xfId="0" applyFont="1" applyFill="1" applyBorder="1" applyAlignment="1" applyProtection="1">
      <alignment horizontal="left" vertical="center" wrapText="1"/>
    </xf>
    <xf numFmtId="0" fontId="30" fillId="2" borderId="35" xfId="0" applyFont="1" applyFill="1" applyBorder="1" applyAlignment="1" applyProtection="1">
      <alignment horizontal="left" vertical="center" wrapText="1"/>
    </xf>
    <xf numFmtId="0" fontId="30" fillId="2" borderId="37" xfId="0" applyFont="1" applyFill="1" applyBorder="1" applyAlignment="1" applyProtection="1">
      <alignment horizontal="left" vertical="center" wrapText="1"/>
    </xf>
    <xf numFmtId="0" fontId="18" fillId="2" borderId="0" xfId="0" quotePrefix="1" applyFont="1" applyFill="1" applyBorder="1" applyProtection="1"/>
    <xf numFmtId="0" fontId="12" fillId="5" borderId="34" xfId="0" applyFont="1" applyFill="1" applyBorder="1" applyAlignment="1" applyProtection="1">
      <alignment horizontal="left" vertical="center" wrapText="1"/>
      <protection locked="0"/>
    </xf>
    <xf numFmtId="0" fontId="31" fillId="2" borderId="0" xfId="0" applyFont="1" applyFill="1" applyBorder="1" applyProtection="1"/>
    <xf numFmtId="0" fontId="12" fillId="0" borderId="1" xfId="0" applyFont="1" applyFill="1" applyBorder="1" applyProtection="1"/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vertical="center"/>
    </xf>
    <xf numFmtId="0" fontId="15" fillId="2" borderId="0" xfId="17" applyFont="1" applyFill="1" applyAlignment="1">
      <alignment vertical="center"/>
    </xf>
    <xf numFmtId="0" fontId="12" fillId="5" borderId="22" xfId="0" applyFont="1" applyFill="1" applyBorder="1" applyAlignment="1" applyProtection="1">
      <alignment horizontal="left" vertical="center"/>
      <protection locked="0"/>
    </xf>
    <xf numFmtId="0" fontId="0" fillId="3" borderId="4" xfId="0" quotePrefix="1" applyFill="1" applyBorder="1" applyProtection="1">
      <protection locked="0"/>
    </xf>
  </cellXfs>
  <cellStyles count="18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Normal" xfId="0" builtinId="0" customBuiltin="1"/>
    <cellStyle name="Normal 2" xfId="16" xr:uid="{F6AE121F-143C-4542-B907-688807E4393F}"/>
    <cellStyle name="Normal 3" xfId="17" xr:uid="{9C34F7A9-FBFF-4C6F-BA70-FFB986D341E7}"/>
    <cellStyle name="Subtitle" xfId="11" xr:uid="{E835E4D4-721F-46A3-BA8B-49750EE84C0C}"/>
    <cellStyle name="Table Heading" xfId="14" xr:uid="{22CE895A-4696-44E5-8857-07FAF86CAA46}"/>
    <cellStyle name="Table Text" xfId="12" xr:uid="{BED80E3B-1181-4968-B45C-5977006DC912}"/>
    <cellStyle name="Table Text With Lines" xfId="13" xr:uid="{187C087B-456F-4381-A907-116F141620CD}"/>
    <cellStyle name="Table Total Row" xfId="15" xr:uid="{3AF89BE4-4F52-410A-B6DF-834DB534A3C4}"/>
    <cellStyle name="Title" xfId="5" builtinId="15" customBuiltin="1"/>
    <cellStyle name="Total" xfId="10" builtinId="25" customBuiltin="1"/>
  </cellStyles>
  <dxfs count="2">
    <dxf>
      <font>
        <b/>
        <i val="0"/>
        <color rgb="FFFFFFFF"/>
      </font>
      <fill>
        <patternFill>
          <bgColor theme="5"/>
        </patternFill>
      </fill>
      <border>
        <left/>
        <right/>
        <top style="thin">
          <color theme="5"/>
        </top>
        <bottom style="thin">
          <color theme="5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color theme="5"/>
        <name val="Arial"/>
        <scheme val="minor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</dxfs>
  <tableStyles count="1" defaultTableStyle="TableStyleMedium9" defaultPivotStyle="PivotStyleLight16">
    <tableStyle name="ERA Table Grid" pivot="0" count="2" xr9:uid="{9115DE90-C8C1-45DB-B4AD-74B52DFF7A75}">
      <tableStyleElement type="wholeTable" dxfId="1"/>
      <tableStyleElement type="headerRow" dxfId="0"/>
    </tableStyle>
  </tableStyles>
  <colors>
    <mruColors>
      <color rgb="FF00A0AF"/>
      <color rgb="FFFFFFFF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48268" cy="953549"/>
    <xdr:pic>
      <xdr:nvPicPr>
        <xdr:cNvPr id="2" name="Picture 1">
          <a:extLst>
            <a:ext uri="{FF2B5EF4-FFF2-40B4-BE49-F238E27FC236}">
              <a16:creationId xmlns:a16="http://schemas.microsoft.com/office/drawing/2014/main" id="{D9A44893-6569-4C49-A780-C8DC65424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48268" cy="953549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ny Sharma" id="{9287374D-685C-4F53-8859-3C443D93F1B3}" userId="S::H188084@horizonpower.com.au::723286a0-afaf-48c0-9ce1-bf3864984d97" providerId="AD"/>
</personList>
</file>

<file path=xl/theme/theme1.xml><?xml version="1.0" encoding="utf-8"?>
<a:theme xmlns:a="http://schemas.openxmlformats.org/drawingml/2006/main" name="ERA WA 2021">
  <a:themeElements>
    <a:clrScheme name="ERA WA 2021">
      <a:dk1>
        <a:srgbClr val="191919"/>
      </a:dk1>
      <a:lt1>
        <a:srgbClr val="FFFFFF"/>
      </a:lt1>
      <a:dk2>
        <a:srgbClr val="FFC72C"/>
      </a:dk2>
      <a:lt2>
        <a:srgbClr val="F2F0EE"/>
      </a:lt2>
      <a:accent1>
        <a:srgbClr val="FFC72C"/>
      </a:accent1>
      <a:accent2>
        <a:srgbClr val="003057"/>
      </a:accent2>
      <a:accent3>
        <a:srgbClr val="009CA6"/>
      </a:accent3>
      <a:accent4>
        <a:srgbClr val="B7BF10"/>
      </a:accent4>
      <a:accent5>
        <a:srgbClr val="F2A900"/>
      </a:accent5>
      <a:accent6>
        <a:srgbClr val="53565A"/>
      </a:accent6>
      <a:hlink>
        <a:srgbClr val="0000FF"/>
      </a:hlink>
      <a:folHlink>
        <a:srgbClr val="800080"/>
      </a:folHlink>
    </a:clrScheme>
    <a:fontScheme name="xlERAWA">
      <a:maj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Arial"/>
        <a:cs typeface="Arial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ERA WA Primary Colour - Dark Blue">
      <a:srgbClr val="003057"/>
    </a:custClr>
    <a:custClr name="ERA WA Primary Colour - Yellow">
      <a:srgbClr val="FFC72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ERA WA Secondary Colour - Teal">
      <a:srgbClr val="009CA6"/>
    </a:custClr>
    <a:custClr name="ERA WA Secondary Colour - Dark Teal">
      <a:srgbClr val="00778B"/>
    </a:custClr>
    <a:custClr name="ERA WA Secondary Colour - Orange">
      <a:srgbClr val="F2A900"/>
    </a:custClr>
    <a:custClr name="ERA WA Secondary Colour - Green">
      <a:srgbClr val="B7BF10"/>
    </a:custClr>
    <a:custClr name="ERA WA Secondary Colour - Dark Grey">
      <a:srgbClr val="53565A"/>
    </a:custClr>
    <a:custClr name="ERA WA Secondary Colour - Grey Blue">
      <a:srgbClr val="7FA9AE"/>
    </a:custClr>
    <a:custClr name="ERA WA Secondary Colour - Light Grey">
      <a:srgbClr val="BBBCBC"/>
    </a:custClr>
    <a:custClr>
      <a:srgbClr val="FFFFFF"/>
    </a:custClr>
    <a:custClr>
      <a:srgbClr val="FFFFFF"/>
    </a:custClr>
    <a:custClr>
      <a:srgbClr val="FFFFFF"/>
    </a:custClr>
    <a:custClr name="ERA WA Extended Colour - Pale Yellow">
      <a:srgbClr val="F3DD6D"/>
    </a:custClr>
    <a:custClr name="ERA WA Extended Colour - Pea Green">
      <a:srgbClr val="6BA539"/>
    </a:custClr>
    <a:custClr name="ERA WA Extended Colour - Warm Red">
      <a:srgbClr val="F9423A"/>
    </a:custClr>
    <a:custClr name="ERA WA Extended Colour - Olive">
      <a:srgbClr val="AC9F3C"/>
    </a:custClr>
    <a:custClr name="ERA WA Extended Colour - Crimson">
      <a:srgbClr val="BE3A34"/>
    </a:custClr>
    <a:custClr name="ERA WA Extended Colour - Copper">
      <a:srgbClr val="B77729"/>
    </a:custClr>
    <a:custClr name="ERA WA Extended Colour - Spruce">
      <a:srgbClr val="115E67"/>
    </a:custClr>
    <a:custClr name="ERA WA Extended Colour - Cyan Blue">
      <a:srgbClr val="5B7F95"/>
    </a:custClr>
    <a:custClr name="ERA WA Extended Colour - Medium Grey">
      <a:srgbClr val="888B8D"/>
    </a:custClr>
    <a:custClr>
      <a:srgbClr val="FFFFFF"/>
    </a:custClr>
  </a:custClr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28" dT="2025-08-04T05:53:08.87" personId="{9287374D-685C-4F53-8859-3C443D93F1B3}" id="{EADC9836-873F-4900-A78C-EA424D76CB81}">
    <text>2 large Unplanned outages in Broome and Esperance on Aug 12 - resulting in additional 600 Calls in a 45 minute window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8F59-9152-43C2-88F6-A083A9759DC6}">
  <sheetPr codeName="Sheet1">
    <pageSetUpPr autoPageBreaks="0"/>
  </sheetPr>
  <dimension ref="A1:J238"/>
  <sheetViews>
    <sheetView tabSelected="1" topLeftCell="A134" zoomScaleNormal="100" workbookViewId="0">
      <selection activeCell="F144" sqref="F144"/>
    </sheetView>
  </sheetViews>
  <sheetFormatPr defaultColWidth="0" defaultRowHeight="13.8" zeroHeight="1" x14ac:dyDescent="0.25"/>
  <cols>
    <col min="1" max="1" width="25.5" style="41" customWidth="1"/>
    <col min="2" max="2" width="86.5" style="41" customWidth="1"/>
    <col min="3" max="3" width="9" style="41" customWidth="1"/>
    <col min="4" max="4" width="10.69921875" style="41" customWidth="1"/>
    <col min="5" max="5" width="13.8984375" style="41" customWidth="1"/>
    <col min="6" max="6" width="33.5" style="41" customWidth="1"/>
    <col min="7" max="7" width="9" style="41" customWidth="1"/>
    <col min="8" max="9" width="9" style="41" hidden="1" customWidth="1"/>
    <col min="10" max="10" width="0" style="41" hidden="1" customWidth="1"/>
    <col min="11" max="16384" width="9" style="41" hidden="1"/>
  </cols>
  <sheetData>
    <row r="1" spans="1:7" x14ac:dyDescent="0.25">
      <c r="A1" s="1"/>
      <c r="B1" s="1"/>
      <c r="C1" s="4"/>
      <c r="D1" s="4"/>
      <c r="E1" s="4"/>
      <c r="F1" s="4"/>
      <c r="G1" s="2"/>
    </row>
    <row r="2" spans="1:7" x14ac:dyDescent="0.25">
      <c r="A2" s="1"/>
      <c r="B2" s="1"/>
      <c r="C2" s="4"/>
      <c r="D2" s="4"/>
      <c r="E2" s="4"/>
      <c r="F2" s="4"/>
      <c r="G2" s="2"/>
    </row>
    <row r="3" spans="1:7" x14ac:dyDescent="0.25">
      <c r="A3" s="1"/>
      <c r="B3" s="1"/>
      <c r="C3" s="4"/>
      <c r="D3" s="4"/>
      <c r="E3" s="4"/>
      <c r="F3" s="4"/>
      <c r="G3" s="2"/>
    </row>
    <row r="4" spans="1:7" x14ac:dyDescent="0.25">
      <c r="A4" s="1"/>
      <c r="B4" s="1"/>
      <c r="C4" s="4"/>
      <c r="D4" s="4"/>
      <c r="E4" s="4"/>
      <c r="F4" s="4"/>
      <c r="G4" s="2"/>
    </row>
    <row r="5" spans="1:7" x14ac:dyDescent="0.25">
      <c r="A5" s="1"/>
      <c r="B5" s="1"/>
      <c r="C5" s="4"/>
      <c r="D5" s="4"/>
      <c r="E5" s="4"/>
      <c r="F5" s="4"/>
      <c r="G5" s="2"/>
    </row>
    <row r="6" spans="1:7" x14ac:dyDescent="0.25">
      <c r="A6" s="1"/>
      <c r="B6" s="1"/>
      <c r="C6" s="4"/>
      <c r="D6" s="4"/>
      <c r="E6" s="4"/>
      <c r="F6" s="4"/>
      <c r="G6" s="2"/>
    </row>
    <row r="7" spans="1:7" x14ac:dyDescent="0.25">
      <c r="A7" s="1"/>
      <c r="B7" s="1"/>
      <c r="C7" s="4"/>
      <c r="D7" s="4"/>
      <c r="E7" s="4"/>
      <c r="F7" s="4"/>
      <c r="G7" s="2"/>
    </row>
    <row r="8" spans="1:7" ht="17.399999999999999" x14ac:dyDescent="0.3">
      <c r="A8" s="3" t="s">
        <v>0</v>
      </c>
      <c r="B8" s="1"/>
      <c r="C8" s="4"/>
      <c r="D8" s="4"/>
      <c r="E8" s="4"/>
      <c r="F8" s="4"/>
      <c r="G8" s="2"/>
    </row>
    <row r="9" spans="1:7" x14ac:dyDescent="0.25">
      <c r="A9" s="1"/>
      <c r="B9" s="1"/>
      <c r="C9" s="4"/>
      <c r="D9" s="4"/>
      <c r="E9" s="4"/>
      <c r="F9" s="4"/>
      <c r="G9" s="2"/>
    </row>
    <row r="10" spans="1:7" x14ac:dyDescent="0.25">
      <c r="A10" s="16" t="s">
        <v>1</v>
      </c>
      <c r="B10" s="15" t="s">
        <v>41</v>
      </c>
      <c r="C10" s="4"/>
      <c r="D10" s="4"/>
      <c r="E10" s="4"/>
      <c r="F10" s="4"/>
      <c r="G10" s="2"/>
    </row>
    <row r="11" spans="1:7" x14ac:dyDescent="0.25">
      <c r="A11" s="16" t="s">
        <v>2</v>
      </c>
      <c r="B11" s="15" t="s">
        <v>55</v>
      </c>
      <c r="C11" s="4"/>
      <c r="D11" s="4"/>
      <c r="E11" s="4"/>
      <c r="F11" s="4"/>
      <c r="G11" s="2"/>
    </row>
    <row r="12" spans="1:7" x14ac:dyDescent="0.25">
      <c r="A12" s="2"/>
      <c r="B12" s="2"/>
      <c r="C12" s="4"/>
      <c r="D12" s="4"/>
      <c r="E12" s="4"/>
      <c r="F12" s="4"/>
      <c r="G12" s="2"/>
    </row>
    <row r="13" spans="1:7" x14ac:dyDescent="0.25">
      <c r="A13" s="72" t="s">
        <v>3</v>
      </c>
      <c r="B13" s="15" t="s">
        <v>199</v>
      </c>
      <c r="C13" s="4"/>
      <c r="D13" s="4"/>
      <c r="E13" s="4"/>
      <c r="F13" s="4"/>
      <c r="G13" s="2"/>
    </row>
    <row r="14" spans="1:7" x14ac:dyDescent="0.25">
      <c r="A14" s="16" t="s">
        <v>4</v>
      </c>
      <c r="B14" s="15" t="s">
        <v>200</v>
      </c>
      <c r="C14" s="4"/>
      <c r="D14" s="4"/>
      <c r="E14" s="4"/>
      <c r="F14" s="4"/>
      <c r="G14" s="2"/>
    </row>
    <row r="15" spans="1:7" x14ac:dyDescent="0.25">
      <c r="A15" s="16" t="s">
        <v>5</v>
      </c>
      <c r="B15" s="15" t="s">
        <v>201</v>
      </c>
      <c r="C15" s="4"/>
      <c r="D15" s="4"/>
      <c r="E15" s="4"/>
      <c r="F15" s="4"/>
      <c r="G15" s="2"/>
    </row>
    <row r="16" spans="1:7" x14ac:dyDescent="0.25">
      <c r="A16" s="16" t="s">
        <v>6</v>
      </c>
      <c r="B16" s="165" t="s">
        <v>207</v>
      </c>
      <c r="C16" s="4"/>
      <c r="D16" s="4"/>
      <c r="E16" s="4"/>
      <c r="F16" s="4"/>
      <c r="G16" s="2"/>
    </row>
    <row r="17" spans="1:7" x14ac:dyDescent="0.25">
      <c r="A17" s="71"/>
      <c r="B17" s="2"/>
      <c r="C17" s="4"/>
      <c r="D17" s="4"/>
      <c r="E17" s="4"/>
      <c r="F17" s="4"/>
      <c r="G17" s="2"/>
    </row>
    <row r="18" spans="1:7" x14ac:dyDescent="0.25">
      <c r="A18" s="70" t="s">
        <v>7</v>
      </c>
      <c r="B18" s="50" t="s">
        <v>8</v>
      </c>
      <c r="C18" s="69" t="s">
        <v>9</v>
      </c>
      <c r="D18" s="50" t="s">
        <v>10</v>
      </c>
      <c r="E18" s="68" t="s">
        <v>11</v>
      </c>
      <c r="F18" s="50" t="s">
        <v>12</v>
      </c>
      <c r="G18" s="2"/>
    </row>
    <row r="19" spans="1:7" ht="17.399999999999999" x14ac:dyDescent="0.25">
      <c r="A19" s="51" t="s">
        <v>58</v>
      </c>
      <c r="B19" s="52"/>
      <c r="C19" s="53"/>
      <c r="D19" s="13"/>
      <c r="E19" s="8"/>
      <c r="F19" s="18"/>
      <c r="G19" s="2"/>
    </row>
    <row r="20" spans="1:7" x14ac:dyDescent="0.25">
      <c r="A20" s="74" t="s">
        <v>13</v>
      </c>
      <c r="B20" s="75"/>
      <c r="C20" s="76"/>
      <c r="D20" s="77"/>
      <c r="E20" s="78"/>
      <c r="F20" s="79"/>
      <c r="G20" s="2"/>
    </row>
    <row r="21" spans="1:7" x14ac:dyDescent="0.25">
      <c r="A21" s="12"/>
      <c r="B21" s="80" t="s">
        <v>14</v>
      </c>
      <c r="C21" s="81" t="s">
        <v>159</v>
      </c>
      <c r="D21" s="73" t="s">
        <v>15</v>
      </c>
      <c r="E21" s="97">
        <v>581</v>
      </c>
      <c r="F21" s="102"/>
      <c r="G21" s="2"/>
    </row>
    <row r="22" spans="1:7" x14ac:dyDescent="0.25">
      <c r="A22" s="53"/>
      <c r="B22" s="80" t="s">
        <v>16</v>
      </c>
      <c r="C22" s="81" t="s">
        <v>160</v>
      </c>
      <c r="D22" s="73" t="s">
        <v>15</v>
      </c>
      <c r="E22" s="98">
        <v>1</v>
      </c>
      <c r="F22" s="102"/>
      <c r="G22" s="2"/>
    </row>
    <row r="23" spans="1:7" x14ac:dyDescent="0.25">
      <c r="A23" s="53"/>
      <c r="B23" s="80" t="s">
        <v>17</v>
      </c>
      <c r="C23" s="81" t="s">
        <v>161</v>
      </c>
      <c r="D23" s="73" t="s">
        <v>15</v>
      </c>
      <c r="E23" s="98">
        <v>6825</v>
      </c>
      <c r="F23" s="102"/>
      <c r="G23" s="2"/>
    </row>
    <row r="24" spans="1:7" x14ac:dyDescent="0.25">
      <c r="A24" s="53"/>
      <c r="B24" s="80" t="s">
        <v>183</v>
      </c>
      <c r="C24" s="81" t="s">
        <v>162</v>
      </c>
      <c r="D24" s="73" t="s">
        <v>15</v>
      </c>
      <c r="E24" s="98">
        <v>0</v>
      </c>
      <c r="F24" s="102"/>
      <c r="G24" s="2"/>
    </row>
    <row r="25" spans="1:7" x14ac:dyDescent="0.25">
      <c r="A25" s="53"/>
      <c r="B25" s="80" t="s">
        <v>18</v>
      </c>
      <c r="C25" s="81" t="s">
        <v>163</v>
      </c>
      <c r="D25" s="73" t="s">
        <v>15</v>
      </c>
      <c r="E25" s="98">
        <v>50612</v>
      </c>
      <c r="F25" s="103"/>
      <c r="G25" s="2"/>
    </row>
    <row r="26" spans="1:7" x14ac:dyDescent="0.25">
      <c r="A26" s="108" t="s">
        <v>59</v>
      </c>
      <c r="B26" s="109"/>
      <c r="C26" s="54" t="s">
        <v>164</v>
      </c>
      <c r="D26" s="40"/>
      <c r="E26" s="40"/>
      <c r="F26" s="55"/>
      <c r="G26" s="2"/>
    </row>
    <row r="27" spans="1:7" x14ac:dyDescent="0.25">
      <c r="A27" s="56" t="s">
        <v>60</v>
      </c>
      <c r="B27" s="60"/>
      <c r="C27" s="44"/>
      <c r="D27" s="157" t="s">
        <v>61</v>
      </c>
      <c r="E27" s="13"/>
      <c r="F27" s="110"/>
      <c r="G27" s="2"/>
    </row>
    <row r="28" spans="1:7" x14ac:dyDescent="0.25">
      <c r="A28" s="56"/>
      <c r="B28" s="46" t="s">
        <v>62</v>
      </c>
      <c r="C28" s="44"/>
      <c r="D28" s="14" t="s">
        <v>15</v>
      </c>
      <c r="E28" s="141" t="s">
        <v>203</v>
      </c>
      <c r="F28" s="102"/>
      <c r="G28" s="2"/>
    </row>
    <row r="29" spans="1:7" ht="39.6" x14ac:dyDescent="0.25">
      <c r="A29" s="56"/>
      <c r="B29" s="47" t="s">
        <v>63</v>
      </c>
      <c r="C29" s="44"/>
      <c r="D29" s="14" t="s">
        <v>15</v>
      </c>
      <c r="E29" s="141">
        <v>40</v>
      </c>
      <c r="F29" s="102" t="s">
        <v>205</v>
      </c>
      <c r="G29" s="2"/>
    </row>
    <row r="30" spans="1:7" ht="39.6" x14ac:dyDescent="0.25">
      <c r="A30" s="56"/>
      <c r="B30" s="47" t="s">
        <v>64</v>
      </c>
      <c r="C30" s="44"/>
      <c r="D30" s="14" t="s">
        <v>15</v>
      </c>
      <c r="E30" s="141">
        <v>48226</v>
      </c>
      <c r="F30" s="102" t="s">
        <v>205</v>
      </c>
      <c r="G30" s="2"/>
    </row>
    <row r="31" spans="1:7" x14ac:dyDescent="0.25">
      <c r="A31" s="56"/>
      <c r="B31" s="43" t="s">
        <v>65</v>
      </c>
      <c r="C31" s="44"/>
      <c r="D31" s="14" t="s">
        <v>15</v>
      </c>
      <c r="E31" s="141">
        <v>2011</v>
      </c>
      <c r="F31" s="102"/>
      <c r="G31" s="2"/>
    </row>
    <row r="32" spans="1:7" x14ac:dyDescent="0.25">
      <c r="A32" s="56"/>
      <c r="B32" s="43" t="s">
        <v>110</v>
      </c>
      <c r="C32" s="44"/>
      <c r="D32" s="14" t="s">
        <v>15</v>
      </c>
      <c r="E32" s="141">
        <v>84</v>
      </c>
      <c r="F32" s="102"/>
      <c r="G32" s="2"/>
    </row>
    <row r="33" spans="1:7" x14ac:dyDescent="0.25">
      <c r="A33" s="56" t="s">
        <v>66</v>
      </c>
      <c r="B33" s="57"/>
      <c r="C33" s="44"/>
      <c r="D33" s="32"/>
      <c r="E33" s="148"/>
      <c r="F33" s="122"/>
      <c r="G33" s="2"/>
    </row>
    <row r="34" spans="1:7" x14ac:dyDescent="0.25">
      <c r="A34" s="58"/>
      <c r="B34" s="46" t="s">
        <v>62</v>
      </c>
      <c r="C34" s="44"/>
      <c r="D34" s="19" t="s">
        <v>15</v>
      </c>
      <c r="E34" s="145" t="s">
        <v>203</v>
      </c>
      <c r="F34" s="152"/>
      <c r="G34" s="2"/>
    </row>
    <row r="35" spans="1:7" ht="26.4" x14ac:dyDescent="0.25">
      <c r="A35" s="58"/>
      <c r="B35" s="47" t="s">
        <v>63</v>
      </c>
      <c r="C35" s="44"/>
      <c r="D35" s="19" t="s">
        <v>15</v>
      </c>
      <c r="E35" s="145" t="s">
        <v>203</v>
      </c>
      <c r="F35" s="152" t="s">
        <v>206</v>
      </c>
      <c r="G35" s="2"/>
    </row>
    <row r="36" spans="1:7" ht="26.4" x14ac:dyDescent="0.25">
      <c r="A36" s="58"/>
      <c r="B36" s="47" t="s">
        <v>64</v>
      </c>
      <c r="C36" s="44"/>
      <c r="D36" s="29" t="s">
        <v>15</v>
      </c>
      <c r="E36" s="146" t="s">
        <v>203</v>
      </c>
      <c r="F36" s="153" t="s">
        <v>206</v>
      </c>
      <c r="G36" s="2"/>
    </row>
    <row r="37" spans="1:7" ht="26.4" x14ac:dyDescent="0.25">
      <c r="A37" s="58"/>
      <c r="B37" s="43" t="s">
        <v>65</v>
      </c>
      <c r="C37" s="44"/>
      <c r="D37" s="14" t="s">
        <v>15</v>
      </c>
      <c r="E37" s="141" t="s">
        <v>203</v>
      </c>
      <c r="F37" s="102" t="s">
        <v>206</v>
      </c>
      <c r="G37" s="2"/>
    </row>
    <row r="38" spans="1:7" ht="26.4" x14ac:dyDescent="0.25">
      <c r="A38" s="58"/>
      <c r="B38" s="43" t="s">
        <v>110</v>
      </c>
      <c r="C38" s="44"/>
      <c r="D38" s="14" t="s">
        <v>15</v>
      </c>
      <c r="E38" s="141" t="s">
        <v>203</v>
      </c>
      <c r="F38" s="102" t="s">
        <v>206</v>
      </c>
      <c r="G38" s="2"/>
    </row>
    <row r="39" spans="1:7" x14ac:dyDescent="0.25">
      <c r="A39" s="108" t="s">
        <v>67</v>
      </c>
      <c r="B39" s="57"/>
      <c r="C39" s="44"/>
      <c r="D39" s="30"/>
      <c r="E39" s="147"/>
      <c r="F39" s="154"/>
      <c r="G39" s="2"/>
    </row>
    <row r="40" spans="1:7" x14ac:dyDescent="0.25">
      <c r="A40" s="56" t="s">
        <v>68</v>
      </c>
      <c r="B40" s="57"/>
      <c r="C40" s="38"/>
      <c r="D40" s="31"/>
      <c r="E40" s="139"/>
      <c r="F40" s="125"/>
      <c r="G40" s="2"/>
    </row>
    <row r="41" spans="1:7" x14ac:dyDescent="0.25">
      <c r="A41" s="58"/>
      <c r="B41" s="46" t="s">
        <v>62</v>
      </c>
      <c r="C41" s="44"/>
      <c r="D41" s="19" t="s">
        <v>15</v>
      </c>
      <c r="E41" s="145" t="s">
        <v>203</v>
      </c>
      <c r="F41" s="152"/>
      <c r="G41" s="2"/>
    </row>
    <row r="42" spans="1:7" x14ac:dyDescent="0.25">
      <c r="A42" s="58"/>
      <c r="B42" s="47" t="s">
        <v>63</v>
      </c>
      <c r="C42" s="44"/>
      <c r="D42" s="19" t="s">
        <v>15</v>
      </c>
      <c r="E42" s="145" t="s">
        <v>203</v>
      </c>
      <c r="F42" s="152"/>
      <c r="G42" s="2"/>
    </row>
    <row r="43" spans="1:7" x14ac:dyDescent="0.25">
      <c r="A43" s="58"/>
      <c r="B43" s="47" t="s">
        <v>64</v>
      </c>
      <c r="C43" s="44"/>
      <c r="D43" s="19" t="s">
        <v>15</v>
      </c>
      <c r="E43" s="145" t="s">
        <v>203</v>
      </c>
      <c r="F43" s="152"/>
      <c r="G43" s="2"/>
    </row>
    <row r="44" spans="1:7" x14ac:dyDescent="0.25">
      <c r="A44" s="58"/>
      <c r="B44" s="48" t="s">
        <v>65</v>
      </c>
      <c r="C44" s="53"/>
      <c r="D44" s="19" t="s">
        <v>15</v>
      </c>
      <c r="E44" s="145" t="s">
        <v>203</v>
      </c>
      <c r="F44" s="152"/>
      <c r="G44" s="2"/>
    </row>
    <row r="45" spans="1:7" x14ac:dyDescent="0.25">
      <c r="A45" s="58"/>
      <c r="B45" s="43" t="s">
        <v>110</v>
      </c>
      <c r="C45" s="44"/>
      <c r="D45" s="14" t="s">
        <v>15</v>
      </c>
      <c r="E45" s="141" t="s">
        <v>203</v>
      </c>
      <c r="F45" s="158"/>
      <c r="G45" s="2"/>
    </row>
    <row r="46" spans="1:7" x14ac:dyDescent="0.25">
      <c r="A46" s="56" t="s">
        <v>69</v>
      </c>
      <c r="B46" s="53"/>
      <c r="C46" s="53"/>
      <c r="D46" s="33"/>
      <c r="E46" s="148"/>
      <c r="F46" s="120"/>
      <c r="G46" s="2"/>
    </row>
    <row r="47" spans="1:7" x14ac:dyDescent="0.25">
      <c r="A47" s="58"/>
      <c r="B47" s="46" t="s">
        <v>62</v>
      </c>
      <c r="C47" s="53"/>
      <c r="D47" s="19" t="s">
        <v>15</v>
      </c>
      <c r="E47" s="145" t="s">
        <v>203</v>
      </c>
      <c r="F47" s="152"/>
      <c r="G47" s="2"/>
    </row>
    <row r="48" spans="1:7" x14ac:dyDescent="0.25">
      <c r="A48" s="58"/>
      <c r="B48" s="47" t="s">
        <v>63</v>
      </c>
      <c r="C48" s="53"/>
      <c r="D48" s="19" t="s">
        <v>15</v>
      </c>
      <c r="E48" s="145" t="s">
        <v>203</v>
      </c>
      <c r="F48" s="152"/>
      <c r="G48" s="2"/>
    </row>
    <row r="49" spans="1:7" x14ac:dyDescent="0.25">
      <c r="A49" s="58"/>
      <c r="B49" s="47" t="s">
        <v>64</v>
      </c>
      <c r="C49" s="53"/>
      <c r="D49" s="19" t="s">
        <v>15</v>
      </c>
      <c r="E49" s="145" t="s">
        <v>203</v>
      </c>
      <c r="F49" s="152"/>
      <c r="G49" s="2"/>
    </row>
    <row r="50" spans="1:7" x14ac:dyDescent="0.25">
      <c r="A50" s="58"/>
      <c r="B50" s="48" t="s">
        <v>65</v>
      </c>
      <c r="C50" s="53"/>
      <c r="D50" s="19" t="s">
        <v>15</v>
      </c>
      <c r="E50" s="145" t="s">
        <v>203</v>
      </c>
      <c r="F50" s="152"/>
      <c r="G50" s="2"/>
    </row>
    <row r="51" spans="1:7" x14ac:dyDescent="0.25">
      <c r="A51" s="58"/>
      <c r="B51" s="43" t="s">
        <v>110</v>
      </c>
      <c r="C51" s="44"/>
      <c r="D51" s="14" t="s">
        <v>15</v>
      </c>
      <c r="E51" s="141" t="s">
        <v>203</v>
      </c>
      <c r="F51" s="158"/>
      <c r="G51" s="2"/>
    </row>
    <row r="52" spans="1:7" x14ac:dyDescent="0.25">
      <c r="A52" s="56" t="s">
        <v>70</v>
      </c>
      <c r="B52" s="53"/>
      <c r="C52" s="53"/>
      <c r="D52" s="32"/>
      <c r="E52" s="135"/>
      <c r="F52" s="120"/>
      <c r="G52" s="2"/>
    </row>
    <row r="53" spans="1:7" x14ac:dyDescent="0.25">
      <c r="A53" s="58"/>
      <c r="B53" s="46" t="s">
        <v>62</v>
      </c>
      <c r="C53" s="53"/>
      <c r="D53" s="19" t="s">
        <v>15</v>
      </c>
      <c r="E53" s="145" t="s">
        <v>203</v>
      </c>
      <c r="F53" s="152"/>
      <c r="G53" s="2"/>
    </row>
    <row r="54" spans="1:7" ht="39.6" x14ac:dyDescent="0.25">
      <c r="A54" s="58"/>
      <c r="B54" s="47" t="s">
        <v>63</v>
      </c>
      <c r="C54" s="53"/>
      <c r="D54" s="19" t="s">
        <v>15</v>
      </c>
      <c r="E54" s="145">
        <v>40</v>
      </c>
      <c r="F54" s="152" t="s">
        <v>205</v>
      </c>
      <c r="G54" s="2"/>
    </row>
    <row r="55" spans="1:7" ht="39.6" x14ac:dyDescent="0.25">
      <c r="A55" s="58"/>
      <c r="B55" s="47" t="s">
        <v>64</v>
      </c>
      <c r="C55" s="53"/>
      <c r="D55" s="19" t="s">
        <v>15</v>
      </c>
      <c r="E55" s="145">
        <v>48142</v>
      </c>
      <c r="F55" s="152" t="s">
        <v>205</v>
      </c>
      <c r="G55" s="2"/>
    </row>
    <row r="56" spans="1:7" x14ac:dyDescent="0.25">
      <c r="A56" s="58"/>
      <c r="B56" s="48" t="s">
        <v>65</v>
      </c>
      <c r="C56" s="53"/>
      <c r="D56" s="19" t="s">
        <v>15</v>
      </c>
      <c r="E56" s="145">
        <v>2011</v>
      </c>
      <c r="F56" s="152"/>
      <c r="G56" s="2"/>
    </row>
    <row r="57" spans="1:7" x14ac:dyDescent="0.25">
      <c r="A57" s="58"/>
      <c r="B57" s="43" t="s">
        <v>110</v>
      </c>
      <c r="C57" s="44"/>
      <c r="D57" s="14" t="s">
        <v>15</v>
      </c>
      <c r="E57" s="141">
        <v>84</v>
      </c>
      <c r="F57" s="158"/>
      <c r="G57" s="2"/>
    </row>
    <row r="58" spans="1:7" x14ac:dyDescent="0.25">
      <c r="A58" s="111" t="s">
        <v>71</v>
      </c>
      <c r="B58" s="53"/>
      <c r="C58" s="54" t="s">
        <v>165</v>
      </c>
      <c r="D58" s="32"/>
      <c r="E58" s="135"/>
      <c r="F58" s="120"/>
      <c r="G58" s="2"/>
    </row>
    <row r="59" spans="1:7" x14ac:dyDescent="0.25">
      <c r="A59" s="58"/>
      <c r="B59" s="46" t="s">
        <v>62</v>
      </c>
      <c r="C59" s="53"/>
      <c r="D59" s="19" t="s">
        <v>15</v>
      </c>
      <c r="E59" s="145" t="s">
        <v>203</v>
      </c>
      <c r="F59" s="152"/>
      <c r="G59" s="2"/>
    </row>
    <row r="60" spans="1:7" ht="39.6" x14ac:dyDescent="0.25">
      <c r="A60" s="58"/>
      <c r="B60" s="47" t="s">
        <v>63</v>
      </c>
      <c r="C60" s="53"/>
      <c r="D60" s="19" t="s">
        <v>15</v>
      </c>
      <c r="E60" s="145">
        <v>29</v>
      </c>
      <c r="F60" s="152" t="s">
        <v>205</v>
      </c>
      <c r="G60" s="2"/>
    </row>
    <row r="61" spans="1:7" ht="39.6" x14ac:dyDescent="0.25">
      <c r="A61" s="58"/>
      <c r="B61" s="47" t="s">
        <v>64</v>
      </c>
      <c r="C61" s="53"/>
      <c r="D61" s="19" t="s">
        <v>15</v>
      </c>
      <c r="E61" s="145">
        <v>593</v>
      </c>
      <c r="F61" s="152" t="s">
        <v>205</v>
      </c>
      <c r="G61" s="2"/>
    </row>
    <row r="62" spans="1:7" x14ac:dyDescent="0.25">
      <c r="A62" s="58"/>
      <c r="B62" s="48" t="s">
        <v>65</v>
      </c>
      <c r="C62" s="53"/>
      <c r="D62" s="19" t="s">
        <v>15</v>
      </c>
      <c r="E62" s="145">
        <v>7</v>
      </c>
      <c r="F62" s="152"/>
      <c r="G62" s="2"/>
    </row>
    <row r="63" spans="1:7" x14ac:dyDescent="0.25">
      <c r="A63" s="89" t="s">
        <v>23</v>
      </c>
      <c r="B63" s="83"/>
      <c r="C63" s="53"/>
      <c r="D63" s="90"/>
      <c r="E63" s="99"/>
      <c r="F63" s="91"/>
      <c r="G63" s="2"/>
    </row>
    <row r="64" spans="1:7" x14ac:dyDescent="0.25">
      <c r="A64" s="12"/>
      <c r="B64" s="80" t="s">
        <v>24</v>
      </c>
      <c r="C64" s="53" t="s">
        <v>166</v>
      </c>
      <c r="D64" s="85" t="s">
        <v>15</v>
      </c>
      <c r="E64" s="98">
        <v>131</v>
      </c>
      <c r="F64" s="103"/>
      <c r="G64" s="2"/>
    </row>
    <row r="65" spans="1:7" x14ac:dyDescent="0.25">
      <c r="A65" s="53"/>
      <c r="B65" s="80" t="s">
        <v>25</v>
      </c>
      <c r="C65" s="53" t="s">
        <v>167</v>
      </c>
      <c r="D65" s="85" t="s">
        <v>15</v>
      </c>
      <c r="E65" s="98">
        <v>222</v>
      </c>
      <c r="F65" s="103"/>
      <c r="G65" s="2"/>
    </row>
    <row r="66" spans="1:7" x14ac:dyDescent="0.25">
      <c r="A66" s="53"/>
      <c r="B66" s="80" t="s">
        <v>181</v>
      </c>
      <c r="C66" s="53" t="s">
        <v>168</v>
      </c>
      <c r="D66" s="85" t="s">
        <v>15</v>
      </c>
      <c r="E66" s="98">
        <v>10</v>
      </c>
      <c r="F66" s="103"/>
      <c r="G66" s="2"/>
    </row>
    <row r="67" spans="1:7" x14ac:dyDescent="0.25">
      <c r="A67" s="53"/>
      <c r="B67" s="80" t="s">
        <v>182</v>
      </c>
      <c r="C67" s="53" t="s">
        <v>169</v>
      </c>
      <c r="D67" s="85" t="s">
        <v>15</v>
      </c>
      <c r="E67" s="98">
        <v>25</v>
      </c>
      <c r="F67" s="103"/>
      <c r="G67" s="2"/>
    </row>
    <row r="68" spans="1:7" x14ac:dyDescent="0.25">
      <c r="A68" s="53"/>
      <c r="B68" s="80" t="s">
        <v>26</v>
      </c>
      <c r="C68" s="53" t="s">
        <v>170</v>
      </c>
      <c r="D68" s="85" t="s">
        <v>15</v>
      </c>
      <c r="E68" s="98">
        <v>7892</v>
      </c>
      <c r="F68" s="103"/>
      <c r="G68" s="2"/>
    </row>
    <row r="69" spans="1:7" x14ac:dyDescent="0.25">
      <c r="A69" s="53"/>
      <c r="B69" s="80" t="s">
        <v>27</v>
      </c>
      <c r="C69" s="53" t="s">
        <v>171</v>
      </c>
      <c r="D69" s="85" t="s">
        <v>15</v>
      </c>
      <c r="E69" s="98">
        <v>11927</v>
      </c>
      <c r="F69" s="103"/>
      <c r="G69" s="2"/>
    </row>
    <row r="70" spans="1:7" x14ac:dyDescent="0.25">
      <c r="A70" s="53"/>
      <c r="B70" s="80" t="s">
        <v>28</v>
      </c>
      <c r="C70" s="53" t="s">
        <v>172</v>
      </c>
      <c r="D70" s="85" t="s">
        <v>29</v>
      </c>
      <c r="E70" s="98">
        <v>1.4058778625954202</v>
      </c>
      <c r="F70" s="103"/>
      <c r="G70" s="2"/>
    </row>
    <row r="71" spans="1:7" x14ac:dyDescent="0.25">
      <c r="A71" s="53"/>
      <c r="B71" s="80" t="s">
        <v>30</v>
      </c>
      <c r="C71" s="53" t="s">
        <v>173</v>
      </c>
      <c r="D71" s="85" t="s">
        <v>29</v>
      </c>
      <c r="E71" s="98">
        <v>4.0154954954954949</v>
      </c>
      <c r="F71" s="103"/>
      <c r="G71" s="2"/>
    </row>
    <row r="72" spans="1:7" x14ac:dyDescent="0.25">
      <c r="A72" s="111" t="s">
        <v>72</v>
      </c>
      <c r="B72" s="57"/>
      <c r="C72" s="53" t="s">
        <v>73</v>
      </c>
      <c r="D72" s="57"/>
      <c r="E72" s="130"/>
      <c r="F72" s="106"/>
      <c r="G72" s="2"/>
    </row>
    <row r="73" spans="1:7" x14ac:dyDescent="0.25">
      <c r="A73" s="56" t="s">
        <v>60</v>
      </c>
      <c r="B73" s="53"/>
      <c r="C73" s="53"/>
      <c r="D73" s="34" t="s">
        <v>61</v>
      </c>
      <c r="E73" s="148"/>
      <c r="F73" s="122"/>
      <c r="G73" s="2"/>
    </row>
    <row r="74" spans="1:7" x14ac:dyDescent="0.25">
      <c r="A74" s="56"/>
      <c r="B74" s="46" t="s">
        <v>62</v>
      </c>
      <c r="C74" s="53"/>
      <c r="D74" s="23" t="s">
        <v>74</v>
      </c>
      <c r="E74" s="145" t="s">
        <v>203</v>
      </c>
      <c r="F74" s="152"/>
      <c r="G74" s="2"/>
    </row>
    <row r="75" spans="1:7" ht="39.6" x14ac:dyDescent="0.25">
      <c r="A75" s="56"/>
      <c r="B75" s="47" t="s">
        <v>63</v>
      </c>
      <c r="C75" s="53"/>
      <c r="D75" s="23" t="s">
        <v>74</v>
      </c>
      <c r="E75" s="145">
        <v>0.1575782211388061</v>
      </c>
      <c r="F75" s="152" t="s">
        <v>205</v>
      </c>
      <c r="G75" s="2"/>
    </row>
    <row r="76" spans="1:7" ht="39.6" x14ac:dyDescent="0.25">
      <c r="A76" s="56"/>
      <c r="B76" s="47" t="s">
        <v>64</v>
      </c>
      <c r="C76" s="53"/>
      <c r="D76" s="23" t="s">
        <v>74</v>
      </c>
      <c r="E76" s="145">
        <v>404.72565545427392</v>
      </c>
      <c r="F76" s="152" t="s">
        <v>205</v>
      </c>
      <c r="G76" s="2"/>
    </row>
    <row r="77" spans="1:7" x14ac:dyDescent="0.25">
      <c r="A77" s="56"/>
      <c r="B77" s="48" t="s">
        <v>65</v>
      </c>
      <c r="C77" s="53"/>
      <c r="D77" s="23" t="s">
        <v>74</v>
      </c>
      <c r="E77" s="145">
        <v>11.335473911188529</v>
      </c>
      <c r="F77" s="152" t="s">
        <v>202</v>
      </c>
      <c r="G77" s="2"/>
    </row>
    <row r="78" spans="1:7" x14ac:dyDescent="0.25">
      <c r="A78" s="56" t="s">
        <v>66</v>
      </c>
      <c r="B78" s="57"/>
      <c r="C78" s="53"/>
      <c r="D78" s="35"/>
      <c r="E78" s="135"/>
      <c r="F78" s="122"/>
      <c r="G78" s="2"/>
    </row>
    <row r="79" spans="1:7" x14ac:dyDescent="0.25">
      <c r="A79" s="58"/>
      <c r="B79" s="46" t="s">
        <v>62</v>
      </c>
      <c r="C79" s="53"/>
      <c r="D79" s="23" t="s">
        <v>74</v>
      </c>
      <c r="E79" s="145" t="s">
        <v>203</v>
      </c>
      <c r="F79" s="152"/>
      <c r="G79" s="2"/>
    </row>
    <row r="80" spans="1:7" ht="39.6" x14ac:dyDescent="0.25">
      <c r="A80" s="58"/>
      <c r="B80" s="47" t="s">
        <v>63</v>
      </c>
      <c r="C80" s="53"/>
      <c r="D80" s="23" t="s">
        <v>74</v>
      </c>
      <c r="E80" s="145">
        <v>21.677872085374119</v>
      </c>
      <c r="F80" s="152" t="s">
        <v>205</v>
      </c>
      <c r="G80" s="2"/>
    </row>
    <row r="81" spans="1:7" ht="39.6" x14ac:dyDescent="0.25">
      <c r="A81" s="58"/>
      <c r="B81" s="47" t="s">
        <v>64</v>
      </c>
      <c r="C81" s="53"/>
      <c r="D81" s="23" t="s">
        <v>74</v>
      </c>
      <c r="E81" s="145">
        <v>796.66980115785964</v>
      </c>
      <c r="F81" s="152" t="s">
        <v>205</v>
      </c>
      <c r="G81" s="2"/>
    </row>
    <row r="82" spans="1:7" x14ac:dyDescent="0.25">
      <c r="A82" s="58"/>
      <c r="B82" s="48" t="s">
        <v>65</v>
      </c>
      <c r="C82" s="53"/>
      <c r="D82" s="23" t="s">
        <v>74</v>
      </c>
      <c r="E82" s="145">
        <v>4.9520179035241751</v>
      </c>
      <c r="F82" s="152"/>
      <c r="G82" s="2"/>
    </row>
    <row r="83" spans="1:7" x14ac:dyDescent="0.25">
      <c r="A83" s="111" t="s">
        <v>75</v>
      </c>
      <c r="B83" s="57"/>
      <c r="C83" s="59"/>
      <c r="D83" s="57"/>
      <c r="E83" s="130"/>
      <c r="F83" s="106"/>
      <c r="G83" s="2"/>
    </row>
    <row r="84" spans="1:7" x14ac:dyDescent="0.25">
      <c r="A84" s="56" t="s">
        <v>68</v>
      </c>
      <c r="B84" s="57"/>
      <c r="C84" s="53"/>
      <c r="D84" s="32"/>
      <c r="E84" s="148"/>
      <c r="F84" s="122"/>
      <c r="G84" s="2"/>
    </row>
    <row r="85" spans="1:7" x14ac:dyDescent="0.25">
      <c r="A85" s="58"/>
      <c r="B85" s="46" t="s">
        <v>62</v>
      </c>
      <c r="C85" s="53"/>
      <c r="D85" s="23" t="s">
        <v>74</v>
      </c>
      <c r="E85" s="145" t="s">
        <v>203</v>
      </c>
      <c r="F85" s="152"/>
      <c r="G85" s="2"/>
    </row>
    <row r="86" spans="1:7" x14ac:dyDescent="0.25">
      <c r="A86" s="58"/>
      <c r="B86" s="47" t="s">
        <v>63</v>
      </c>
      <c r="C86" s="53"/>
      <c r="D86" s="23" t="s">
        <v>74</v>
      </c>
      <c r="E86" s="145">
        <v>0</v>
      </c>
      <c r="F86" s="152"/>
      <c r="G86" s="2"/>
    </row>
    <row r="87" spans="1:7" x14ac:dyDescent="0.25">
      <c r="A87" s="58"/>
      <c r="B87" s="47" t="s">
        <v>64</v>
      </c>
      <c r="C87" s="53"/>
      <c r="D87" s="23" t="s">
        <v>74</v>
      </c>
      <c r="E87" s="145">
        <v>2.0990507394322999</v>
      </c>
      <c r="F87" s="152"/>
      <c r="G87" s="2"/>
    </row>
    <row r="88" spans="1:7" x14ac:dyDescent="0.25">
      <c r="A88" s="58"/>
      <c r="B88" s="48" t="s">
        <v>65</v>
      </c>
      <c r="C88" s="53"/>
      <c r="D88" s="23" t="s">
        <v>74</v>
      </c>
      <c r="E88" s="145">
        <v>0</v>
      </c>
      <c r="F88" s="152"/>
      <c r="G88" s="2"/>
    </row>
    <row r="89" spans="1:7" x14ac:dyDescent="0.25">
      <c r="A89" s="56" t="s">
        <v>69</v>
      </c>
      <c r="B89" s="53"/>
      <c r="C89" s="53"/>
      <c r="D89" s="32"/>
      <c r="E89" s="135"/>
      <c r="F89" s="120"/>
      <c r="G89" s="2"/>
    </row>
    <row r="90" spans="1:7" x14ac:dyDescent="0.25">
      <c r="A90" s="58"/>
      <c r="B90" s="46" t="s">
        <v>62</v>
      </c>
      <c r="C90" s="53"/>
      <c r="D90" s="23" t="s">
        <v>74</v>
      </c>
      <c r="E90" s="145" t="s">
        <v>203</v>
      </c>
      <c r="F90" s="152"/>
      <c r="G90" s="2"/>
    </row>
    <row r="91" spans="1:7" ht="39.6" x14ac:dyDescent="0.25">
      <c r="A91" s="58"/>
      <c r="B91" s="47" t="s">
        <v>63</v>
      </c>
      <c r="C91" s="53"/>
      <c r="D91" s="23" t="s">
        <v>74</v>
      </c>
      <c r="E91" s="145">
        <v>0</v>
      </c>
      <c r="F91" s="152" t="s">
        <v>205</v>
      </c>
      <c r="G91" s="2"/>
    </row>
    <row r="92" spans="1:7" ht="39.6" x14ac:dyDescent="0.25">
      <c r="A92" s="58"/>
      <c r="B92" s="47" t="s">
        <v>64</v>
      </c>
      <c r="C92" s="53"/>
      <c r="D92" s="23" t="s">
        <v>74</v>
      </c>
      <c r="E92" s="145">
        <v>206.06862580106306</v>
      </c>
      <c r="F92" s="152" t="s">
        <v>205</v>
      </c>
      <c r="G92" s="2"/>
    </row>
    <row r="93" spans="1:7" x14ac:dyDescent="0.25">
      <c r="A93" s="58"/>
      <c r="B93" s="48" t="s">
        <v>65</v>
      </c>
      <c r="C93" s="53"/>
      <c r="D93" s="23" t="s">
        <v>74</v>
      </c>
      <c r="E93" s="145">
        <v>0</v>
      </c>
      <c r="F93" s="152"/>
      <c r="G93" s="2"/>
    </row>
    <row r="94" spans="1:7" x14ac:dyDescent="0.25">
      <c r="A94" s="56" t="s">
        <v>70</v>
      </c>
      <c r="B94" s="53"/>
      <c r="C94" s="53"/>
      <c r="D94" s="32"/>
      <c r="E94" s="135"/>
      <c r="F94" s="120"/>
      <c r="G94" s="2"/>
    </row>
    <row r="95" spans="1:7" x14ac:dyDescent="0.25">
      <c r="A95" s="58"/>
      <c r="B95" s="46" t="s">
        <v>62</v>
      </c>
      <c r="C95" s="53"/>
      <c r="D95" s="23" t="s">
        <v>74</v>
      </c>
      <c r="E95" s="145" t="s">
        <v>203</v>
      </c>
      <c r="F95" s="152"/>
      <c r="G95" s="2"/>
    </row>
    <row r="96" spans="1:7" ht="39.6" x14ac:dyDescent="0.25">
      <c r="A96" s="58"/>
      <c r="B96" s="47" t="s">
        <v>63</v>
      </c>
      <c r="C96" s="53"/>
      <c r="D96" s="23" t="s">
        <v>74</v>
      </c>
      <c r="E96" s="145">
        <v>21.835450306512925</v>
      </c>
      <c r="F96" s="152" t="s">
        <v>205</v>
      </c>
      <c r="G96" s="2"/>
    </row>
    <row r="97" spans="1:7" ht="39.6" x14ac:dyDescent="0.25">
      <c r="A97" s="58"/>
      <c r="B97" s="47" t="s">
        <v>64</v>
      </c>
      <c r="C97" s="53"/>
      <c r="D97" s="23" t="s">
        <v>74</v>
      </c>
      <c r="E97" s="145">
        <v>993.22778007163913</v>
      </c>
      <c r="F97" s="152" t="s">
        <v>205</v>
      </c>
      <c r="G97" s="2"/>
    </row>
    <row r="98" spans="1:7" x14ac:dyDescent="0.25">
      <c r="A98" s="58"/>
      <c r="B98" s="48" t="s">
        <v>65</v>
      </c>
      <c r="C98" s="53"/>
      <c r="D98" s="23" t="s">
        <v>74</v>
      </c>
      <c r="E98" s="145">
        <v>16.287491814712702</v>
      </c>
      <c r="F98" s="152"/>
      <c r="G98" s="2"/>
    </row>
    <row r="99" spans="1:7" x14ac:dyDescent="0.25">
      <c r="A99" s="111" t="s">
        <v>76</v>
      </c>
      <c r="B99" s="57"/>
      <c r="C99" s="53" t="s">
        <v>77</v>
      </c>
      <c r="D99" s="57"/>
      <c r="E99" s="130"/>
      <c r="F99" s="106"/>
      <c r="G99" s="2"/>
    </row>
    <row r="100" spans="1:7" x14ac:dyDescent="0.25">
      <c r="A100" s="56" t="s">
        <v>78</v>
      </c>
      <c r="B100" s="57"/>
      <c r="C100" s="59"/>
      <c r="D100" s="57"/>
      <c r="E100" s="131"/>
      <c r="F100" s="107"/>
      <c r="G100" s="2"/>
    </row>
    <row r="101" spans="1:7" x14ac:dyDescent="0.25">
      <c r="A101" s="58"/>
      <c r="B101" s="46" t="s">
        <v>62</v>
      </c>
      <c r="C101" s="53"/>
      <c r="D101" s="23" t="s">
        <v>79</v>
      </c>
      <c r="E101" s="145" t="s">
        <v>203</v>
      </c>
      <c r="F101" s="152"/>
      <c r="G101" s="2"/>
    </row>
    <row r="102" spans="1:7" ht="39.6" x14ac:dyDescent="0.25">
      <c r="A102" s="58"/>
      <c r="B102" s="47" t="s">
        <v>63</v>
      </c>
      <c r="C102" s="53"/>
      <c r="D102" s="23" t="s">
        <v>79</v>
      </c>
      <c r="E102" s="145">
        <v>40.82</v>
      </c>
      <c r="F102" s="152" t="s">
        <v>205</v>
      </c>
      <c r="G102" s="2"/>
    </row>
    <row r="103" spans="1:7" ht="39.6" x14ac:dyDescent="0.25">
      <c r="A103" s="58"/>
      <c r="B103" s="47" t="s">
        <v>64</v>
      </c>
      <c r="C103" s="53"/>
      <c r="D103" s="23" t="s">
        <v>79</v>
      </c>
      <c r="E103" s="145">
        <v>2431.13</v>
      </c>
      <c r="F103" s="152" t="s">
        <v>205</v>
      </c>
      <c r="G103" s="2"/>
    </row>
    <row r="104" spans="1:7" x14ac:dyDescent="0.25">
      <c r="A104" s="58"/>
      <c r="B104" s="48" t="s">
        <v>65</v>
      </c>
      <c r="C104" s="53"/>
      <c r="D104" s="23" t="s">
        <v>79</v>
      </c>
      <c r="E104" s="145">
        <v>56.55</v>
      </c>
      <c r="F104" s="152"/>
      <c r="G104" s="2"/>
    </row>
    <row r="105" spans="1:7" x14ac:dyDescent="0.25">
      <c r="A105" s="56" t="s">
        <v>80</v>
      </c>
      <c r="B105" s="53"/>
      <c r="C105" s="53"/>
      <c r="D105" s="60"/>
      <c r="E105" s="149"/>
      <c r="F105" s="155"/>
      <c r="G105" s="2"/>
    </row>
    <row r="106" spans="1:7" x14ac:dyDescent="0.25">
      <c r="A106" s="58"/>
      <c r="B106" s="46" t="s">
        <v>62</v>
      </c>
      <c r="C106" s="53"/>
      <c r="D106" s="23" t="s">
        <v>79</v>
      </c>
      <c r="E106" s="145" t="s">
        <v>203</v>
      </c>
      <c r="F106" s="152"/>
      <c r="G106" s="2"/>
    </row>
    <row r="107" spans="1:7" ht="39.6" x14ac:dyDescent="0.25">
      <c r="A107" s="58"/>
      <c r="B107" s="47" t="s">
        <v>63</v>
      </c>
      <c r="C107" s="53"/>
      <c r="D107" s="23" t="s">
        <v>79</v>
      </c>
      <c r="E107" s="145">
        <v>0</v>
      </c>
      <c r="F107" s="152" t="s">
        <v>205</v>
      </c>
      <c r="G107" s="2"/>
    </row>
    <row r="108" spans="1:7" ht="39.6" x14ac:dyDescent="0.25">
      <c r="A108" s="58"/>
      <c r="B108" s="47" t="s">
        <v>64</v>
      </c>
      <c r="C108" s="53"/>
      <c r="D108" s="23" t="s">
        <v>79</v>
      </c>
      <c r="E108" s="145">
        <v>2172.4499999999998</v>
      </c>
      <c r="F108" s="152" t="s">
        <v>205</v>
      </c>
      <c r="G108" s="2"/>
    </row>
    <row r="109" spans="1:7" x14ac:dyDescent="0.25">
      <c r="A109" s="58"/>
      <c r="B109" s="48" t="s">
        <v>65</v>
      </c>
      <c r="C109" s="53"/>
      <c r="D109" s="23" t="s">
        <v>79</v>
      </c>
      <c r="E109" s="145">
        <v>2978.06</v>
      </c>
      <c r="F109" s="152"/>
      <c r="G109" s="2"/>
    </row>
    <row r="110" spans="1:7" x14ac:dyDescent="0.25">
      <c r="A110" s="111" t="s">
        <v>81</v>
      </c>
      <c r="B110" s="57"/>
      <c r="C110" s="53"/>
      <c r="D110" s="53"/>
      <c r="E110" s="130"/>
      <c r="F110" s="106"/>
      <c r="G110" s="2"/>
    </row>
    <row r="111" spans="1:7" x14ac:dyDescent="0.25">
      <c r="A111" s="56" t="s">
        <v>68</v>
      </c>
      <c r="B111" s="57"/>
      <c r="C111" s="53"/>
      <c r="D111" s="60"/>
      <c r="E111" s="150"/>
      <c r="F111" s="156"/>
      <c r="G111" s="2"/>
    </row>
    <row r="112" spans="1:7" x14ac:dyDescent="0.25">
      <c r="A112" s="58"/>
      <c r="B112" s="46" t="s">
        <v>62</v>
      </c>
      <c r="C112" s="53"/>
      <c r="D112" s="23" t="s">
        <v>79</v>
      </c>
      <c r="E112" s="145" t="s">
        <v>203</v>
      </c>
      <c r="F112" s="152"/>
      <c r="G112" s="2"/>
    </row>
    <row r="113" spans="1:7" x14ac:dyDescent="0.25">
      <c r="A113" s="58"/>
      <c r="B113" s="47" t="s">
        <v>63</v>
      </c>
      <c r="C113" s="53"/>
      <c r="D113" s="23" t="s">
        <v>79</v>
      </c>
      <c r="E113" s="145" t="s">
        <v>203</v>
      </c>
      <c r="F113" s="152"/>
      <c r="G113" s="2"/>
    </row>
    <row r="114" spans="1:7" x14ac:dyDescent="0.25">
      <c r="A114" s="58"/>
      <c r="B114" s="47" t="s">
        <v>64</v>
      </c>
      <c r="C114" s="53"/>
      <c r="D114" s="23" t="s">
        <v>79</v>
      </c>
      <c r="E114" s="145" t="s">
        <v>203</v>
      </c>
      <c r="F114" s="152"/>
      <c r="G114" s="2"/>
    </row>
    <row r="115" spans="1:7" x14ac:dyDescent="0.25">
      <c r="A115" s="58"/>
      <c r="B115" s="48" t="s">
        <v>65</v>
      </c>
      <c r="C115" s="53"/>
      <c r="D115" s="23" t="s">
        <v>79</v>
      </c>
      <c r="E115" s="145" t="s">
        <v>203</v>
      </c>
      <c r="F115" s="152"/>
      <c r="G115" s="2"/>
    </row>
    <row r="116" spans="1:7" x14ac:dyDescent="0.25">
      <c r="A116" s="56" t="s">
        <v>69</v>
      </c>
      <c r="B116" s="53"/>
      <c r="C116" s="53"/>
      <c r="D116" s="60"/>
      <c r="E116" s="149"/>
      <c r="F116" s="156"/>
      <c r="G116" s="2"/>
    </row>
    <row r="117" spans="1:7" x14ac:dyDescent="0.25">
      <c r="A117" s="58"/>
      <c r="B117" s="46" t="s">
        <v>62</v>
      </c>
      <c r="C117" s="53"/>
      <c r="D117" s="23" t="s">
        <v>79</v>
      </c>
      <c r="E117" s="145" t="s">
        <v>203</v>
      </c>
      <c r="F117" s="152"/>
      <c r="G117" s="2"/>
    </row>
    <row r="118" spans="1:7" ht="39.6" x14ac:dyDescent="0.25">
      <c r="A118" s="58"/>
      <c r="B118" s="47" t="s">
        <v>63</v>
      </c>
      <c r="C118" s="53"/>
      <c r="D118" s="23" t="s">
        <v>79</v>
      </c>
      <c r="E118" s="145">
        <v>29.25</v>
      </c>
      <c r="F118" s="152" t="s">
        <v>205</v>
      </c>
      <c r="G118" s="2"/>
    </row>
    <row r="119" spans="1:7" ht="39.6" x14ac:dyDescent="0.25">
      <c r="A119" s="58"/>
      <c r="B119" s="47" t="s">
        <v>64</v>
      </c>
      <c r="C119" s="53"/>
      <c r="D119" s="23" t="s">
        <v>79</v>
      </c>
      <c r="E119" s="145">
        <v>2499.54</v>
      </c>
      <c r="F119" s="152" t="s">
        <v>205</v>
      </c>
      <c r="G119" s="2"/>
    </row>
    <row r="120" spans="1:7" x14ac:dyDescent="0.25">
      <c r="A120" s="58"/>
      <c r="B120" s="48" t="s">
        <v>65</v>
      </c>
      <c r="C120" s="53"/>
      <c r="D120" s="23" t="s">
        <v>79</v>
      </c>
      <c r="E120" s="145">
        <v>2975.38</v>
      </c>
      <c r="F120" s="152"/>
      <c r="G120" s="2"/>
    </row>
    <row r="121" spans="1:7" x14ac:dyDescent="0.25">
      <c r="A121" s="56" t="s">
        <v>70</v>
      </c>
      <c r="B121" s="53"/>
      <c r="C121" s="53"/>
      <c r="D121" s="60"/>
      <c r="E121" s="149"/>
      <c r="F121" s="155"/>
      <c r="G121" s="2"/>
    </row>
    <row r="122" spans="1:7" x14ac:dyDescent="0.25">
      <c r="A122" s="58"/>
      <c r="B122" s="46" t="s">
        <v>62</v>
      </c>
      <c r="C122" s="53"/>
      <c r="D122" s="23" t="s">
        <v>79</v>
      </c>
      <c r="E122" s="145" t="s">
        <v>203</v>
      </c>
      <c r="F122" s="152"/>
      <c r="G122" s="2"/>
    </row>
    <row r="123" spans="1:7" ht="39.6" x14ac:dyDescent="0.25">
      <c r="A123" s="58"/>
      <c r="B123" s="47" t="s">
        <v>63</v>
      </c>
      <c r="C123" s="53"/>
      <c r="D123" s="23" t="s">
        <v>79</v>
      </c>
      <c r="E123" s="145">
        <v>11.57</v>
      </c>
      <c r="F123" s="152" t="s">
        <v>205</v>
      </c>
      <c r="G123" s="2"/>
    </row>
    <row r="124" spans="1:7" ht="39.6" x14ac:dyDescent="0.25">
      <c r="A124" s="58"/>
      <c r="B124" s="47" t="s">
        <v>64</v>
      </c>
      <c r="C124" s="53"/>
      <c r="D124" s="23" t="s">
        <v>79</v>
      </c>
      <c r="E124" s="145">
        <v>2104.04</v>
      </c>
      <c r="F124" s="152" t="s">
        <v>205</v>
      </c>
      <c r="G124" s="2"/>
    </row>
    <row r="125" spans="1:7" x14ac:dyDescent="0.25">
      <c r="A125" s="58"/>
      <c r="B125" s="48" t="s">
        <v>65</v>
      </c>
      <c r="C125" s="53"/>
      <c r="D125" s="23" t="s">
        <v>79</v>
      </c>
      <c r="E125" s="145">
        <v>59.23</v>
      </c>
      <c r="F125" s="152"/>
      <c r="G125" s="2"/>
    </row>
    <row r="126" spans="1:7" x14ac:dyDescent="0.25">
      <c r="A126" s="111" t="s">
        <v>82</v>
      </c>
      <c r="B126" s="61"/>
      <c r="C126" s="61"/>
      <c r="D126" s="58"/>
      <c r="E126" s="149"/>
      <c r="F126" s="155"/>
      <c r="G126" s="2"/>
    </row>
    <row r="127" spans="1:7" x14ac:dyDescent="0.25">
      <c r="A127" s="11"/>
      <c r="B127" s="46" t="s">
        <v>83</v>
      </c>
      <c r="C127" s="61" t="s">
        <v>84</v>
      </c>
      <c r="D127" s="23" t="s">
        <v>15</v>
      </c>
      <c r="E127" s="145" t="s">
        <v>203</v>
      </c>
      <c r="F127" s="152"/>
      <c r="G127" s="2"/>
    </row>
    <row r="128" spans="1:7" x14ac:dyDescent="0.25">
      <c r="A128" s="58"/>
      <c r="B128" s="47" t="s">
        <v>85</v>
      </c>
      <c r="C128" s="53"/>
      <c r="D128" s="23" t="s">
        <v>86</v>
      </c>
      <c r="E128" s="145" t="s">
        <v>203</v>
      </c>
      <c r="F128" s="152"/>
      <c r="G128" s="2"/>
    </row>
    <row r="129" spans="1:7" x14ac:dyDescent="0.25">
      <c r="A129" s="58"/>
      <c r="B129" s="47" t="s">
        <v>87</v>
      </c>
      <c r="C129" s="53"/>
      <c r="D129" s="23" t="s">
        <v>15</v>
      </c>
      <c r="E129" s="145">
        <v>4407</v>
      </c>
      <c r="F129" s="152"/>
      <c r="G129" s="2"/>
    </row>
    <row r="130" spans="1:7" x14ac:dyDescent="0.25">
      <c r="A130" s="58"/>
      <c r="B130" s="43" t="s">
        <v>88</v>
      </c>
      <c r="C130" s="53"/>
      <c r="D130" s="36" t="s">
        <v>86</v>
      </c>
      <c r="E130" s="146">
        <v>868.64959999999996</v>
      </c>
      <c r="F130" s="153"/>
      <c r="G130" s="2"/>
    </row>
    <row r="131" spans="1:7" x14ac:dyDescent="0.25">
      <c r="A131" s="58"/>
      <c r="B131" s="43" t="s">
        <v>89</v>
      </c>
      <c r="C131" s="53" t="s">
        <v>90</v>
      </c>
      <c r="D131" s="14" t="s">
        <v>57</v>
      </c>
      <c r="E131" s="151" t="s">
        <v>203</v>
      </c>
      <c r="F131" s="153"/>
      <c r="G131" s="2"/>
    </row>
    <row r="132" spans="1:7" ht="15.6" x14ac:dyDescent="0.25">
      <c r="A132" s="58"/>
      <c r="B132" s="43" t="s">
        <v>91</v>
      </c>
      <c r="C132" s="53" t="s">
        <v>92</v>
      </c>
      <c r="D132" s="14" t="s">
        <v>93</v>
      </c>
      <c r="E132" s="141" t="s">
        <v>203</v>
      </c>
      <c r="F132" s="153"/>
      <c r="G132" s="2"/>
    </row>
    <row r="133" spans="1:7" ht="26.4" x14ac:dyDescent="0.25">
      <c r="A133" s="58"/>
      <c r="B133" s="43" t="s">
        <v>94</v>
      </c>
      <c r="C133" s="53" t="s">
        <v>95</v>
      </c>
      <c r="D133" s="14" t="s">
        <v>15</v>
      </c>
      <c r="E133" s="141">
        <f>56894+677</f>
        <v>57571</v>
      </c>
      <c r="F133" s="153" t="s">
        <v>204</v>
      </c>
      <c r="G133" s="2"/>
    </row>
    <row r="134" spans="1:7" x14ac:dyDescent="0.25">
      <c r="A134" s="58"/>
      <c r="B134" s="43" t="s">
        <v>96</v>
      </c>
      <c r="C134" s="53" t="s">
        <v>97</v>
      </c>
      <c r="D134" s="14" t="s">
        <v>98</v>
      </c>
      <c r="E134" s="141" t="s">
        <v>203</v>
      </c>
      <c r="F134" s="153"/>
      <c r="G134" s="2"/>
    </row>
    <row r="135" spans="1:7" ht="17.399999999999999" x14ac:dyDescent="0.25">
      <c r="A135" s="62" t="s">
        <v>99</v>
      </c>
      <c r="B135" s="4"/>
      <c r="C135" s="53"/>
      <c r="D135" s="63"/>
      <c r="E135" s="148"/>
      <c r="F135" s="122"/>
      <c r="G135" s="2"/>
    </row>
    <row r="136" spans="1:7" x14ac:dyDescent="0.25">
      <c r="A136" s="112" t="s">
        <v>100</v>
      </c>
      <c r="B136" s="12"/>
      <c r="C136" s="44"/>
      <c r="D136" s="12"/>
      <c r="E136" s="148"/>
      <c r="F136" s="122"/>
      <c r="G136" s="2"/>
    </row>
    <row r="137" spans="1:7" x14ac:dyDescent="0.25">
      <c r="A137" s="113"/>
      <c r="B137" s="64" t="s">
        <v>143</v>
      </c>
      <c r="C137" s="53" t="s">
        <v>101</v>
      </c>
      <c r="D137" s="24" t="s">
        <v>15</v>
      </c>
      <c r="E137" s="132">
        <v>1132</v>
      </c>
      <c r="F137" s="114"/>
      <c r="G137" s="2"/>
    </row>
    <row r="138" spans="1:7" x14ac:dyDescent="0.25">
      <c r="A138" s="11"/>
      <c r="B138" s="65" t="s">
        <v>144</v>
      </c>
      <c r="C138" s="53"/>
      <c r="D138" s="24" t="s">
        <v>15</v>
      </c>
      <c r="E138" s="132">
        <v>155</v>
      </c>
      <c r="F138" s="114"/>
      <c r="G138" s="2"/>
    </row>
    <row r="139" spans="1:7" x14ac:dyDescent="0.25">
      <c r="A139" s="11"/>
      <c r="B139" s="65" t="s">
        <v>103</v>
      </c>
      <c r="C139" s="53" t="s">
        <v>104</v>
      </c>
      <c r="D139" s="24" t="s">
        <v>15</v>
      </c>
      <c r="E139" s="132" t="s">
        <v>203</v>
      </c>
      <c r="F139" s="114"/>
      <c r="G139" s="2"/>
    </row>
    <row r="140" spans="1:7" x14ac:dyDescent="0.25">
      <c r="A140" s="11"/>
      <c r="B140" s="65" t="s">
        <v>105</v>
      </c>
      <c r="C140" s="53"/>
      <c r="D140" s="24" t="s">
        <v>15</v>
      </c>
      <c r="E140" s="132">
        <v>302</v>
      </c>
      <c r="F140" s="114"/>
      <c r="G140" s="2"/>
    </row>
    <row r="141" spans="1:7" x14ac:dyDescent="0.25">
      <c r="A141" s="108" t="s">
        <v>106</v>
      </c>
      <c r="B141" s="115"/>
      <c r="C141" s="53" t="s">
        <v>107</v>
      </c>
      <c r="D141" s="12"/>
      <c r="E141" s="133"/>
      <c r="F141" s="116"/>
      <c r="G141" s="2"/>
    </row>
    <row r="142" spans="1:7" x14ac:dyDescent="0.25">
      <c r="A142" s="11"/>
      <c r="B142" s="20" t="s">
        <v>62</v>
      </c>
      <c r="C142" s="53"/>
      <c r="D142" s="24" t="s">
        <v>108</v>
      </c>
      <c r="E142" s="132" t="s">
        <v>203</v>
      </c>
      <c r="F142" s="114"/>
      <c r="G142" s="2"/>
    </row>
    <row r="143" spans="1:7" x14ac:dyDescent="0.25">
      <c r="A143" s="117"/>
      <c r="B143" s="47" t="s">
        <v>63</v>
      </c>
      <c r="C143" s="53"/>
      <c r="D143" s="24" t="s">
        <v>108</v>
      </c>
      <c r="E143" s="132" t="s">
        <v>203</v>
      </c>
      <c r="F143" s="114"/>
      <c r="G143" s="2"/>
    </row>
    <row r="144" spans="1:7" x14ac:dyDescent="0.25">
      <c r="A144" s="118"/>
      <c r="B144" s="21" t="s">
        <v>109</v>
      </c>
      <c r="C144" s="53"/>
      <c r="D144" s="24" t="s">
        <v>108</v>
      </c>
      <c r="E144" s="134">
        <v>86.19</v>
      </c>
      <c r="F144" s="114"/>
      <c r="G144" s="2"/>
    </row>
    <row r="145" spans="1:7" x14ac:dyDescent="0.25">
      <c r="A145" s="118"/>
      <c r="B145" s="25" t="s">
        <v>110</v>
      </c>
      <c r="C145" s="53"/>
      <c r="D145" s="24" t="s">
        <v>108</v>
      </c>
      <c r="E145" s="132">
        <v>575.21632102272724</v>
      </c>
      <c r="F145" s="114"/>
      <c r="G145" s="2"/>
    </row>
    <row r="146" spans="1:7" x14ac:dyDescent="0.25">
      <c r="A146" s="119" t="s">
        <v>111</v>
      </c>
      <c r="B146" s="12"/>
      <c r="C146" s="53" t="s">
        <v>112</v>
      </c>
      <c r="D146" s="28"/>
      <c r="E146" s="135"/>
      <c r="F146" s="120"/>
      <c r="G146" s="2"/>
    </row>
    <row r="147" spans="1:7" x14ac:dyDescent="0.25">
      <c r="A147" s="118"/>
      <c r="B147" s="26" t="s">
        <v>62</v>
      </c>
      <c r="C147" s="53"/>
      <c r="D147" s="24" t="s">
        <v>102</v>
      </c>
      <c r="E147" s="132" t="s">
        <v>203</v>
      </c>
      <c r="F147" s="114"/>
      <c r="G147" s="2"/>
    </row>
    <row r="148" spans="1:7" x14ac:dyDescent="0.25">
      <c r="A148" s="118"/>
      <c r="B148" s="47" t="s">
        <v>63</v>
      </c>
      <c r="C148" s="53"/>
      <c r="D148" s="24" t="s">
        <v>102</v>
      </c>
      <c r="E148" s="132" t="s">
        <v>203</v>
      </c>
      <c r="F148" s="114"/>
      <c r="G148" s="2"/>
    </row>
    <row r="149" spans="1:7" x14ac:dyDescent="0.25">
      <c r="A149" s="118"/>
      <c r="B149" s="21" t="s">
        <v>109</v>
      </c>
      <c r="C149" s="53"/>
      <c r="D149" s="24" t="s">
        <v>102</v>
      </c>
      <c r="E149" s="132">
        <v>2.6</v>
      </c>
      <c r="F149" s="114"/>
      <c r="G149" s="2"/>
    </row>
    <row r="150" spans="1:7" x14ac:dyDescent="0.25">
      <c r="A150" s="118"/>
      <c r="B150" s="25" t="s">
        <v>110</v>
      </c>
      <c r="C150" s="53"/>
      <c r="D150" s="24" t="s">
        <v>102</v>
      </c>
      <c r="E150" s="132">
        <v>0.29237536656891494</v>
      </c>
      <c r="F150" s="121"/>
      <c r="G150" s="2"/>
    </row>
    <row r="151" spans="1:7" x14ac:dyDescent="0.25">
      <c r="A151" s="119" t="s">
        <v>142</v>
      </c>
      <c r="B151" s="12"/>
      <c r="C151" s="53" t="s">
        <v>113</v>
      </c>
      <c r="D151" s="28"/>
      <c r="E151" s="135"/>
      <c r="F151" s="122"/>
      <c r="G151" s="2"/>
    </row>
    <row r="152" spans="1:7" x14ac:dyDescent="0.25">
      <c r="A152" s="118"/>
      <c r="B152" s="26" t="s">
        <v>62</v>
      </c>
      <c r="C152" s="53"/>
      <c r="D152" s="6" t="s">
        <v>57</v>
      </c>
      <c r="E152" s="136" t="s">
        <v>203</v>
      </c>
      <c r="F152" s="114"/>
      <c r="G152" s="2"/>
    </row>
    <row r="153" spans="1:7" x14ac:dyDescent="0.25">
      <c r="A153" s="118"/>
      <c r="B153" s="47" t="s">
        <v>63</v>
      </c>
      <c r="C153" s="53"/>
      <c r="D153" s="6" t="s">
        <v>57</v>
      </c>
      <c r="E153" s="136" t="s">
        <v>203</v>
      </c>
      <c r="F153" s="114"/>
      <c r="G153" s="2"/>
    </row>
    <row r="154" spans="1:7" x14ac:dyDescent="0.25">
      <c r="A154" s="118"/>
      <c r="B154" s="21" t="s">
        <v>109</v>
      </c>
      <c r="C154" s="53"/>
      <c r="D154" s="6" t="s">
        <v>57</v>
      </c>
      <c r="E154" s="136">
        <v>0.99980000000000002</v>
      </c>
      <c r="F154" s="114"/>
      <c r="G154" s="2"/>
    </row>
    <row r="155" spans="1:7" x14ac:dyDescent="0.25">
      <c r="A155" s="118"/>
      <c r="B155" s="21" t="s">
        <v>110</v>
      </c>
      <c r="C155" s="53"/>
      <c r="D155" s="6" t="s">
        <v>57</v>
      </c>
      <c r="E155" s="136">
        <v>0.99890999999999996</v>
      </c>
      <c r="F155" s="121"/>
      <c r="G155" s="2"/>
    </row>
    <row r="156" spans="1:7" x14ac:dyDescent="0.25">
      <c r="A156" s="119" t="s">
        <v>114</v>
      </c>
      <c r="B156" s="22"/>
      <c r="C156" s="53" t="s">
        <v>115</v>
      </c>
      <c r="D156" s="28"/>
      <c r="E156" s="135"/>
      <c r="F156" s="122"/>
      <c r="G156" s="2"/>
    </row>
    <row r="157" spans="1:7" x14ac:dyDescent="0.25">
      <c r="A157" s="118"/>
      <c r="B157" s="20" t="s">
        <v>62</v>
      </c>
      <c r="C157" s="53"/>
      <c r="D157" s="24" t="s">
        <v>108</v>
      </c>
      <c r="E157" s="132" t="s">
        <v>203</v>
      </c>
      <c r="F157" s="114"/>
      <c r="G157" s="2"/>
    </row>
    <row r="158" spans="1:7" x14ac:dyDescent="0.25">
      <c r="A158" s="118"/>
      <c r="B158" s="47" t="s">
        <v>63</v>
      </c>
      <c r="C158" s="53"/>
      <c r="D158" s="24" t="s">
        <v>108</v>
      </c>
      <c r="E158" s="132" t="s">
        <v>203</v>
      </c>
      <c r="F158" s="114"/>
      <c r="G158" s="2"/>
    </row>
    <row r="159" spans="1:7" x14ac:dyDescent="0.25">
      <c r="A159" s="118"/>
      <c r="B159" s="21" t="s">
        <v>109</v>
      </c>
      <c r="C159" s="53"/>
      <c r="D159" s="24" t="s">
        <v>108</v>
      </c>
      <c r="E159" s="132">
        <v>223.16094186383856</v>
      </c>
      <c r="F159" s="114"/>
      <c r="G159" s="2"/>
    </row>
    <row r="160" spans="1:7" x14ac:dyDescent="0.25">
      <c r="A160" s="118"/>
      <c r="B160" s="21" t="s">
        <v>110</v>
      </c>
      <c r="C160" s="53"/>
      <c r="D160" s="24" t="s">
        <v>108</v>
      </c>
      <c r="E160" s="137">
        <v>161.90018557551321</v>
      </c>
      <c r="F160" s="114"/>
      <c r="G160" s="2"/>
    </row>
    <row r="161" spans="1:7" x14ac:dyDescent="0.25">
      <c r="A161" s="123" t="s">
        <v>116</v>
      </c>
      <c r="B161" s="118"/>
      <c r="C161" s="2"/>
      <c r="D161" s="12"/>
      <c r="E161" s="133"/>
      <c r="F161" s="116"/>
      <c r="G161" s="2"/>
    </row>
    <row r="162" spans="1:7" x14ac:dyDescent="0.25">
      <c r="A162" s="17" t="s">
        <v>145</v>
      </c>
      <c r="B162" s="12"/>
      <c r="C162" s="13" t="s">
        <v>174</v>
      </c>
      <c r="D162" s="12"/>
      <c r="E162" s="133"/>
      <c r="F162" s="116"/>
      <c r="G162" s="2"/>
    </row>
    <row r="163" spans="1:7" x14ac:dyDescent="0.25">
      <c r="A163" s="159"/>
      <c r="B163" s="160" t="s">
        <v>62</v>
      </c>
      <c r="C163" s="13"/>
      <c r="D163" s="7" t="s">
        <v>15</v>
      </c>
      <c r="E163" s="161" t="s">
        <v>203</v>
      </c>
      <c r="F163" s="114"/>
      <c r="G163" s="2"/>
    </row>
    <row r="164" spans="1:7" ht="39.6" x14ac:dyDescent="0.25">
      <c r="A164" s="159"/>
      <c r="B164" s="47" t="s">
        <v>63</v>
      </c>
      <c r="C164" s="13"/>
      <c r="D164" s="7" t="s">
        <v>15</v>
      </c>
      <c r="E164" s="161">
        <v>51</v>
      </c>
      <c r="F164" s="114" t="s">
        <v>205</v>
      </c>
      <c r="G164" s="2"/>
    </row>
    <row r="165" spans="1:7" ht="39.6" x14ac:dyDescent="0.25">
      <c r="A165" s="159"/>
      <c r="B165" s="47" t="s">
        <v>64</v>
      </c>
      <c r="C165" s="13"/>
      <c r="D165" s="7" t="s">
        <v>15</v>
      </c>
      <c r="E165" s="161">
        <v>50952</v>
      </c>
      <c r="F165" s="114" t="s">
        <v>205</v>
      </c>
      <c r="G165" s="2"/>
    </row>
    <row r="166" spans="1:7" x14ac:dyDescent="0.25">
      <c r="A166" s="159"/>
      <c r="B166" s="48" t="s">
        <v>65</v>
      </c>
      <c r="C166" s="13"/>
      <c r="D166" s="7" t="s">
        <v>15</v>
      </c>
      <c r="E166" s="161">
        <v>2062</v>
      </c>
      <c r="F166" s="114"/>
      <c r="G166" s="2"/>
    </row>
    <row r="167" spans="1:7" x14ac:dyDescent="0.25">
      <c r="A167" s="17" t="s">
        <v>117</v>
      </c>
      <c r="B167" s="12"/>
      <c r="C167" s="13"/>
      <c r="D167" s="12"/>
      <c r="E167" s="133"/>
      <c r="F167" s="116"/>
      <c r="G167" s="2"/>
    </row>
    <row r="168" spans="1:7" x14ac:dyDescent="0.25">
      <c r="A168" s="11"/>
      <c r="B168" s="46" t="s">
        <v>62</v>
      </c>
      <c r="C168" s="38"/>
      <c r="D168" s="24" t="s">
        <v>108</v>
      </c>
      <c r="E168" s="132" t="s">
        <v>203</v>
      </c>
      <c r="F168" s="114"/>
      <c r="G168" s="2"/>
    </row>
    <row r="169" spans="1:7" ht="39.6" x14ac:dyDescent="0.25">
      <c r="A169" s="11"/>
      <c r="B169" s="47" t="s">
        <v>63</v>
      </c>
      <c r="C169" s="38"/>
      <c r="D169" s="24" t="s">
        <v>108</v>
      </c>
      <c r="E169" s="132">
        <v>11522.19</v>
      </c>
      <c r="F169" s="114" t="s">
        <v>205</v>
      </c>
      <c r="G169" s="2"/>
    </row>
    <row r="170" spans="1:7" ht="39.6" x14ac:dyDescent="0.25">
      <c r="A170" s="11"/>
      <c r="B170" s="47" t="s">
        <v>64</v>
      </c>
      <c r="C170" s="38"/>
      <c r="D170" s="24" t="s">
        <v>108</v>
      </c>
      <c r="E170" s="132">
        <v>8483329.6300000008</v>
      </c>
      <c r="F170" s="114" t="s">
        <v>205</v>
      </c>
      <c r="G170" s="2"/>
    </row>
    <row r="171" spans="1:7" x14ac:dyDescent="0.25">
      <c r="A171" s="11"/>
      <c r="B171" s="48" t="s">
        <v>65</v>
      </c>
      <c r="C171" s="38"/>
      <c r="D171" s="24" t="s">
        <v>108</v>
      </c>
      <c r="E171" s="132">
        <v>1286775.3799999999</v>
      </c>
      <c r="F171" s="114"/>
      <c r="G171" s="2"/>
    </row>
    <row r="172" spans="1:7" x14ac:dyDescent="0.25">
      <c r="A172" s="17" t="s">
        <v>118</v>
      </c>
      <c r="B172" s="11"/>
      <c r="C172" s="38"/>
      <c r="D172" s="11"/>
      <c r="E172" s="138"/>
      <c r="F172" s="116"/>
      <c r="G172" s="2"/>
    </row>
    <row r="173" spans="1:7" x14ac:dyDescent="0.25">
      <c r="A173" s="11"/>
      <c r="B173" s="46" t="s">
        <v>62</v>
      </c>
      <c r="C173" s="38"/>
      <c r="D173" s="24" t="s">
        <v>108</v>
      </c>
      <c r="E173" s="132" t="s">
        <v>203</v>
      </c>
      <c r="F173" s="114"/>
      <c r="G173" s="2"/>
    </row>
    <row r="174" spans="1:7" ht="39.6" x14ac:dyDescent="0.25">
      <c r="A174" s="11"/>
      <c r="B174" s="47" t="s">
        <v>63</v>
      </c>
      <c r="C174" s="38"/>
      <c r="D174" s="24" t="s">
        <v>108</v>
      </c>
      <c r="E174" s="132">
        <v>0</v>
      </c>
      <c r="F174" s="114" t="s">
        <v>205</v>
      </c>
      <c r="G174" s="2"/>
    </row>
    <row r="175" spans="1:7" ht="39.6" x14ac:dyDescent="0.25">
      <c r="A175" s="11"/>
      <c r="B175" s="47" t="s">
        <v>64</v>
      </c>
      <c r="C175" s="38"/>
      <c r="D175" s="24" t="s">
        <v>108</v>
      </c>
      <c r="E175" s="132">
        <v>2135519.4900000002</v>
      </c>
      <c r="F175" s="114" t="s">
        <v>205</v>
      </c>
      <c r="G175" s="2"/>
    </row>
    <row r="176" spans="1:7" x14ac:dyDescent="0.25">
      <c r="A176" s="11"/>
      <c r="B176" s="48" t="s">
        <v>65</v>
      </c>
      <c r="C176" s="38"/>
      <c r="D176" s="24" t="s">
        <v>108</v>
      </c>
      <c r="E176" s="132">
        <v>178018.01</v>
      </c>
      <c r="F176" s="114"/>
      <c r="G176" s="2"/>
    </row>
    <row r="177" spans="1:7" x14ac:dyDescent="0.25">
      <c r="A177" s="17" t="s">
        <v>119</v>
      </c>
      <c r="B177" s="11"/>
      <c r="C177" s="38"/>
      <c r="D177" s="11"/>
      <c r="E177" s="138"/>
      <c r="F177" s="116"/>
      <c r="G177" s="2"/>
    </row>
    <row r="178" spans="1:7" x14ac:dyDescent="0.25">
      <c r="A178" s="17"/>
      <c r="B178" s="46" t="s">
        <v>62</v>
      </c>
      <c r="C178" s="38"/>
      <c r="D178" s="24" t="s">
        <v>108</v>
      </c>
      <c r="E178" s="132" t="s">
        <v>203</v>
      </c>
      <c r="F178" s="114"/>
      <c r="G178" s="2"/>
    </row>
    <row r="179" spans="1:7" ht="39.6" x14ac:dyDescent="0.25">
      <c r="A179" s="17"/>
      <c r="B179" s="47" t="s">
        <v>63</v>
      </c>
      <c r="C179" s="38"/>
      <c r="D179" s="24" t="s">
        <v>108</v>
      </c>
      <c r="E179" s="132">
        <v>11522.19</v>
      </c>
      <c r="F179" s="114" t="s">
        <v>205</v>
      </c>
      <c r="G179" s="2"/>
    </row>
    <row r="180" spans="1:7" ht="39.6" x14ac:dyDescent="0.25">
      <c r="A180" s="17"/>
      <c r="B180" s="47" t="s">
        <v>64</v>
      </c>
      <c r="C180" s="38"/>
      <c r="D180" s="24" t="s">
        <v>108</v>
      </c>
      <c r="E180" s="132">
        <v>6347810.1399999997</v>
      </c>
      <c r="F180" s="114" t="s">
        <v>205</v>
      </c>
      <c r="G180" s="2"/>
    </row>
    <row r="181" spans="1:7" x14ac:dyDescent="0.25">
      <c r="A181" s="17"/>
      <c r="B181" s="48" t="s">
        <v>65</v>
      </c>
      <c r="C181" s="38"/>
      <c r="D181" s="24" t="s">
        <v>108</v>
      </c>
      <c r="E181" s="132">
        <v>1108757.3700000001</v>
      </c>
      <c r="F181" s="114"/>
      <c r="G181" s="2"/>
    </row>
    <row r="182" spans="1:7" x14ac:dyDescent="0.25">
      <c r="A182" s="17" t="s">
        <v>120</v>
      </c>
      <c r="B182" s="11"/>
      <c r="C182" s="38"/>
      <c r="D182" s="11"/>
      <c r="E182" s="138"/>
      <c r="F182" s="116"/>
      <c r="G182" s="2"/>
    </row>
    <row r="183" spans="1:7" x14ac:dyDescent="0.25">
      <c r="A183" s="11"/>
      <c r="B183" s="46" t="s">
        <v>62</v>
      </c>
      <c r="C183" s="38"/>
      <c r="D183" s="24" t="s">
        <v>108</v>
      </c>
      <c r="E183" s="132" t="s">
        <v>203</v>
      </c>
      <c r="F183" s="114"/>
      <c r="G183" s="2"/>
    </row>
    <row r="184" spans="1:7" ht="39.6" x14ac:dyDescent="0.25">
      <c r="A184" s="11"/>
      <c r="B184" s="47" t="s">
        <v>63</v>
      </c>
      <c r="C184" s="38"/>
      <c r="D184" s="24" t="s">
        <v>108</v>
      </c>
      <c r="E184" s="132">
        <v>11522.19</v>
      </c>
      <c r="F184" s="114" t="s">
        <v>205</v>
      </c>
      <c r="G184" s="2"/>
    </row>
    <row r="185" spans="1:7" ht="39.6" x14ac:dyDescent="0.25">
      <c r="A185" s="11"/>
      <c r="B185" s="47" t="s">
        <v>64</v>
      </c>
      <c r="C185" s="38"/>
      <c r="D185" s="24" t="s">
        <v>108</v>
      </c>
      <c r="E185" s="132">
        <v>5071394.47</v>
      </c>
      <c r="F185" s="114" t="s">
        <v>205</v>
      </c>
      <c r="G185" s="2"/>
    </row>
    <row r="186" spans="1:7" x14ac:dyDescent="0.25">
      <c r="A186" s="11"/>
      <c r="B186" s="48" t="s">
        <v>65</v>
      </c>
      <c r="C186" s="38"/>
      <c r="D186" s="27" t="s">
        <v>108</v>
      </c>
      <c r="E186" s="137">
        <v>1054096.1599999999</v>
      </c>
      <c r="F186" s="124"/>
      <c r="G186" s="2"/>
    </row>
    <row r="187" spans="1:7" x14ac:dyDescent="0.25">
      <c r="A187" s="17" t="s">
        <v>121</v>
      </c>
      <c r="B187" s="12"/>
      <c r="C187" s="38"/>
      <c r="D187" s="12"/>
      <c r="E187" s="133"/>
      <c r="F187" s="116"/>
      <c r="G187" s="2"/>
    </row>
    <row r="188" spans="1:7" x14ac:dyDescent="0.25">
      <c r="A188" s="11"/>
      <c r="B188" s="46" t="s">
        <v>62</v>
      </c>
      <c r="C188" s="38"/>
      <c r="D188" s="7" t="s">
        <v>15</v>
      </c>
      <c r="E188" s="132" t="s">
        <v>203</v>
      </c>
      <c r="F188" s="114"/>
      <c r="G188" s="2"/>
    </row>
    <row r="189" spans="1:7" ht="39.6" x14ac:dyDescent="0.25">
      <c r="A189" s="11"/>
      <c r="B189" s="47" t="s">
        <v>63</v>
      </c>
      <c r="C189" s="38"/>
      <c r="D189" s="7" t="s">
        <v>15</v>
      </c>
      <c r="E189" s="132">
        <v>24</v>
      </c>
      <c r="F189" s="114" t="s">
        <v>205</v>
      </c>
      <c r="G189" s="2"/>
    </row>
    <row r="190" spans="1:7" ht="39.6" x14ac:dyDescent="0.25">
      <c r="A190" s="11"/>
      <c r="B190" s="47" t="s">
        <v>64</v>
      </c>
      <c r="C190" s="38"/>
      <c r="D190" s="7" t="s">
        <v>15</v>
      </c>
      <c r="E190" s="132">
        <v>102516</v>
      </c>
      <c r="F190" s="114" t="s">
        <v>205</v>
      </c>
      <c r="G190" s="2"/>
    </row>
    <row r="191" spans="1:7" x14ac:dyDescent="0.25">
      <c r="A191" s="11"/>
      <c r="B191" s="48" t="s">
        <v>65</v>
      </c>
      <c r="C191" s="38"/>
      <c r="D191" s="7" t="s">
        <v>15</v>
      </c>
      <c r="E191" s="132">
        <v>9192</v>
      </c>
      <c r="F191" s="114"/>
      <c r="G191" s="2"/>
    </row>
    <row r="192" spans="1:7" x14ac:dyDescent="0.25">
      <c r="A192" s="17" t="s">
        <v>122</v>
      </c>
      <c r="B192" s="11"/>
      <c r="C192" s="38"/>
      <c r="D192" s="11"/>
      <c r="E192" s="138"/>
      <c r="F192" s="116"/>
      <c r="G192" s="2"/>
    </row>
    <row r="193" spans="1:7" x14ac:dyDescent="0.25">
      <c r="A193" s="11"/>
      <c r="B193" s="46" t="s">
        <v>62</v>
      </c>
      <c r="C193" s="38"/>
      <c r="D193" s="7" t="s">
        <v>15</v>
      </c>
      <c r="E193" s="132" t="s">
        <v>203</v>
      </c>
      <c r="F193" s="114"/>
      <c r="G193" s="2"/>
    </row>
    <row r="194" spans="1:7" ht="39.6" x14ac:dyDescent="0.25">
      <c r="A194" s="11"/>
      <c r="B194" s="47" t="s">
        <v>63</v>
      </c>
      <c r="C194" s="38"/>
      <c r="D194" s="7" t="s">
        <v>15</v>
      </c>
      <c r="E194" s="132">
        <v>0</v>
      </c>
      <c r="F194" s="114" t="s">
        <v>205</v>
      </c>
      <c r="G194" s="2"/>
    </row>
    <row r="195" spans="1:7" ht="39.6" x14ac:dyDescent="0.25">
      <c r="A195" s="11"/>
      <c r="B195" s="47" t="s">
        <v>64</v>
      </c>
      <c r="C195" s="38"/>
      <c r="D195" s="7" t="s">
        <v>15</v>
      </c>
      <c r="E195" s="132">
        <v>13656</v>
      </c>
      <c r="F195" s="114" t="s">
        <v>205</v>
      </c>
      <c r="G195" s="2"/>
    </row>
    <row r="196" spans="1:7" x14ac:dyDescent="0.25">
      <c r="A196" s="11"/>
      <c r="B196" s="48" t="s">
        <v>65</v>
      </c>
      <c r="C196" s="38"/>
      <c r="D196" s="7" t="s">
        <v>15</v>
      </c>
      <c r="E196" s="132">
        <v>844</v>
      </c>
      <c r="F196" s="114"/>
      <c r="G196" s="2"/>
    </row>
    <row r="197" spans="1:7" x14ac:dyDescent="0.25">
      <c r="A197" s="17" t="s">
        <v>123</v>
      </c>
      <c r="B197" s="11"/>
      <c r="C197" s="38"/>
      <c r="D197" s="11"/>
      <c r="E197" s="138"/>
      <c r="F197" s="116"/>
      <c r="G197" s="2"/>
    </row>
    <row r="198" spans="1:7" x14ac:dyDescent="0.25">
      <c r="A198" s="17"/>
      <c r="B198" s="46" t="s">
        <v>62</v>
      </c>
      <c r="C198" s="38"/>
      <c r="D198" s="7" t="s">
        <v>15</v>
      </c>
      <c r="E198" s="132" t="s">
        <v>203</v>
      </c>
      <c r="F198" s="114"/>
      <c r="G198" s="2"/>
    </row>
    <row r="199" spans="1:7" ht="39.6" x14ac:dyDescent="0.25">
      <c r="A199" s="17"/>
      <c r="B199" s="47" t="s">
        <v>63</v>
      </c>
      <c r="C199" s="38"/>
      <c r="D199" s="7" t="s">
        <v>15</v>
      </c>
      <c r="E199" s="132">
        <v>24</v>
      </c>
      <c r="F199" s="114" t="s">
        <v>205</v>
      </c>
      <c r="G199" s="2"/>
    </row>
    <row r="200" spans="1:7" ht="39.6" x14ac:dyDescent="0.25">
      <c r="A200" s="17"/>
      <c r="B200" s="47" t="s">
        <v>64</v>
      </c>
      <c r="C200" s="38"/>
      <c r="D200" s="7" t="s">
        <v>15</v>
      </c>
      <c r="E200" s="132">
        <v>88860</v>
      </c>
      <c r="F200" s="114" t="s">
        <v>205</v>
      </c>
      <c r="G200" s="2"/>
    </row>
    <row r="201" spans="1:7" x14ac:dyDescent="0.25">
      <c r="A201" s="17"/>
      <c r="B201" s="48" t="s">
        <v>65</v>
      </c>
      <c r="C201" s="38"/>
      <c r="D201" s="7" t="s">
        <v>15</v>
      </c>
      <c r="E201" s="132">
        <v>8348</v>
      </c>
      <c r="F201" s="114"/>
      <c r="G201" s="2"/>
    </row>
    <row r="202" spans="1:7" x14ac:dyDescent="0.25">
      <c r="A202" s="17" t="s">
        <v>124</v>
      </c>
      <c r="B202" s="11"/>
      <c r="C202" s="38"/>
      <c r="D202" s="11"/>
      <c r="E202" s="138"/>
      <c r="F202" s="116"/>
      <c r="G202" s="2"/>
    </row>
    <row r="203" spans="1:7" x14ac:dyDescent="0.25">
      <c r="A203" s="11"/>
      <c r="B203" s="46" t="s">
        <v>62</v>
      </c>
      <c r="C203" s="38"/>
      <c r="D203" s="7" t="s">
        <v>15</v>
      </c>
      <c r="E203" s="132" t="s">
        <v>203</v>
      </c>
      <c r="F203" s="114"/>
      <c r="G203" s="2"/>
    </row>
    <row r="204" spans="1:7" ht="39.6" x14ac:dyDescent="0.25">
      <c r="A204" s="11"/>
      <c r="B204" s="47" t="s">
        <v>63</v>
      </c>
      <c r="C204" s="38"/>
      <c r="D204" s="7" t="s">
        <v>15</v>
      </c>
      <c r="E204" s="132">
        <v>24</v>
      </c>
      <c r="F204" s="114" t="s">
        <v>205</v>
      </c>
      <c r="G204" s="2"/>
    </row>
    <row r="205" spans="1:7" ht="39.6" x14ac:dyDescent="0.25">
      <c r="A205" s="11"/>
      <c r="B205" s="47" t="s">
        <v>64</v>
      </c>
      <c r="C205" s="38"/>
      <c r="D205" s="7" t="s">
        <v>15</v>
      </c>
      <c r="E205" s="132">
        <v>82780</v>
      </c>
      <c r="F205" s="114" t="s">
        <v>205</v>
      </c>
      <c r="G205" s="2"/>
    </row>
    <row r="206" spans="1:7" x14ac:dyDescent="0.25">
      <c r="A206" s="11"/>
      <c r="B206" s="48" t="s">
        <v>65</v>
      </c>
      <c r="C206" s="38"/>
      <c r="D206" s="7" t="s">
        <v>15</v>
      </c>
      <c r="E206" s="137">
        <v>7969</v>
      </c>
      <c r="F206" s="124"/>
      <c r="G206" s="2"/>
    </row>
    <row r="207" spans="1:7" ht="17.399999999999999" x14ac:dyDescent="0.25">
      <c r="A207" s="62" t="s">
        <v>146</v>
      </c>
      <c r="B207" s="2"/>
      <c r="C207" s="38"/>
      <c r="D207" s="12"/>
      <c r="E207" s="133"/>
      <c r="F207" s="116"/>
      <c r="G207" s="2"/>
    </row>
    <row r="208" spans="1:7" x14ac:dyDescent="0.25">
      <c r="A208" s="108" t="s">
        <v>147</v>
      </c>
      <c r="B208" s="57"/>
      <c r="C208" s="66" t="s">
        <v>125</v>
      </c>
      <c r="D208" s="63"/>
      <c r="E208" s="139"/>
      <c r="F208" s="125"/>
      <c r="G208" s="2"/>
    </row>
    <row r="209" spans="1:7" x14ac:dyDescent="0.25">
      <c r="A209" s="126"/>
      <c r="B209" s="46" t="s">
        <v>62</v>
      </c>
      <c r="C209" s="66"/>
      <c r="D209" s="7" t="s">
        <v>15</v>
      </c>
      <c r="E209" s="140" t="s">
        <v>203</v>
      </c>
      <c r="F209" s="127"/>
      <c r="G209" s="2"/>
    </row>
    <row r="210" spans="1:7" x14ac:dyDescent="0.25">
      <c r="A210" s="126"/>
      <c r="B210" s="47" t="s">
        <v>63</v>
      </c>
      <c r="C210" s="66"/>
      <c r="D210" s="7" t="s">
        <v>15</v>
      </c>
      <c r="E210" s="141">
        <v>42</v>
      </c>
      <c r="F210" s="128"/>
      <c r="G210" s="2"/>
    </row>
    <row r="211" spans="1:7" x14ac:dyDescent="0.25">
      <c r="A211" s="126"/>
      <c r="B211" s="47" t="s">
        <v>110</v>
      </c>
      <c r="C211" s="66"/>
      <c r="D211" s="7" t="s">
        <v>15</v>
      </c>
      <c r="E211" s="141">
        <v>0</v>
      </c>
      <c r="F211" s="128"/>
      <c r="G211" s="2"/>
    </row>
    <row r="212" spans="1:7" x14ac:dyDescent="0.25">
      <c r="A212" s="126"/>
      <c r="B212" s="47" t="s">
        <v>126</v>
      </c>
      <c r="C212" s="66"/>
      <c r="D212" s="7" t="s">
        <v>15</v>
      </c>
      <c r="E212" s="141">
        <v>55</v>
      </c>
      <c r="F212" s="128"/>
      <c r="G212" s="2"/>
    </row>
    <row r="213" spans="1:7" ht="39.6" x14ac:dyDescent="0.25">
      <c r="A213" s="11"/>
      <c r="B213" s="47" t="s">
        <v>177</v>
      </c>
      <c r="C213" s="163" t="s">
        <v>127</v>
      </c>
      <c r="D213" s="162" t="s">
        <v>38</v>
      </c>
      <c r="E213" s="142">
        <v>2168849.2800000012</v>
      </c>
      <c r="F213" s="164" t="s">
        <v>208</v>
      </c>
      <c r="G213" s="2"/>
    </row>
    <row r="214" spans="1:7" ht="26.4" x14ac:dyDescent="0.25">
      <c r="A214" s="11"/>
      <c r="B214" s="47" t="s">
        <v>178</v>
      </c>
      <c r="C214" s="53" t="s">
        <v>176</v>
      </c>
      <c r="D214" s="85" t="s">
        <v>15</v>
      </c>
      <c r="E214" s="142">
        <v>97</v>
      </c>
      <c r="F214" s="164"/>
      <c r="G214" s="2"/>
    </row>
    <row r="215" spans="1:7" x14ac:dyDescent="0.25">
      <c r="A215" s="82"/>
      <c r="B215" s="80" t="s">
        <v>148</v>
      </c>
      <c r="C215" s="53" t="s">
        <v>175</v>
      </c>
      <c r="D215" s="85" t="s">
        <v>15</v>
      </c>
      <c r="E215" s="98">
        <v>97</v>
      </c>
      <c r="F215" s="86"/>
      <c r="G215" s="2"/>
    </row>
    <row r="216" spans="1:7" x14ac:dyDescent="0.25">
      <c r="A216" s="82" t="s">
        <v>153</v>
      </c>
      <c r="B216" s="83"/>
      <c r="C216" s="81"/>
      <c r="D216" s="84"/>
      <c r="E216" s="99"/>
      <c r="F216" s="104"/>
      <c r="G216" s="2"/>
    </row>
    <row r="217" spans="1:7" x14ac:dyDescent="0.25">
      <c r="A217" s="12"/>
      <c r="B217" s="80" t="s">
        <v>19</v>
      </c>
      <c r="C217" s="53" t="s">
        <v>184</v>
      </c>
      <c r="D217" s="85" t="s">
        <v>15</v>
      </c>
      <c r="E217" s="98">
        <v>225</v>
      </c>
      <c r="F217" s="103"/>
      <c r="G217" s="2"/>
    </row>
    <row r="218" spans="1:7" x14ac:dyDescent="0.25">
      <c r="A218" s="87"/>
      <c r="B218" s="80" t="s">
        <v>20</v>
      </c>
      <c r="C218" s="53" t="s">
        <v>185</v>
      </c>
      <c r="D218" s="85" t="s">
        <v>15</v>
      </c>
      <c r="E218" s="98">
        <v>170</v>
      </c>
      <c r="F218" s="103"/>
      <c r="G218" s="2"/>
    </row>
    <row r="219" spans="1:7" x14ac:dyDescent="0.25">
      <c r="A219" s="87"/>
      <c r="B219" s="80" t="s">
        <v>154</v>
      </c>
      <c r="C219" s="53" t="s">
        <v>186</v>
      </c>
      <c r="D219" s="85" t="s">
        <v>15</v>
      </c>
      <c r="E219" s="98">
        <v>0</v>
      </c>
      <c r="F219" s="103"/>
      <c r="G219" s="2"/>
    </row>
    <row r="220" spans="1:7" x14ac:dyDescent="0.25">
      <c r="A220" s="87"/>
      <c r="B220" s="88" t="s">
        <v>179</v>
      </c>
      <c r="C220" s="53" t="s">
        <v>187</v>
      </c>
      <c r="D220" s="85" t="s">
        <v>15</v>
      </c>
      <c r="E220" s="98">
        <v>206</v>
      </c>
      <c r="F220" s="103"/>
      <c r="G220" s="2"/>
    </row>
    <row r="221" spans="1:7" x14ac:dyDescent="0.25">
      <c r="A221" s="87"/>
      <c r="B221" s="88" t="s">
        <v>180</v>
      </c>
      <c r="C221" s="53" t="s">
        <v>188</v>
      </c>
      <c r="D221" s="85" t="s">
        <v>15</v>
      </c>
      <c r="E221" s="98">
        <v>213</v>
      </c>
      <c r="F221" s="103"/>
      <c r="G221" s="2"/>
    </row>
    <row r="222" spans="1:7" x14ac:dyDescent="0.25">
      <c r="A222" s="87"/>
      <c r="B222" s="80" t="s">
        <v>21</v>
      </c>
      <c r="C222" s="53" t="s">
        <v>189</v>
      </c>
      <c r="D222" s="85" t="s">
        <v>15</v>
      </c>
      <c r="E222" s="98">
        <v>5</v>
      </c>
      <c r="F222" s="103"/>
      <c r="G222" s="2"/>
    </row>
    <row r="223" spans="1:7" x14ac:dyDescent="0.25">
      <c r="A223" s="87"/>
      <c r="B223" s="80" t="s">
        <v>22</v>
      </c>
      <c r="C223" s="53" t="s">
        <v>190</v>
      </c>
      <c r="D223" s="85" t="s">
        <v>15</v>
      </c>
      <c r="E223" s="98">
        <v>5</v>
      </c>
      <c r="F223" s="103"/>
      <c r="G223" s="2"/>
    </row>
    <row r="224" spans="1:7" x14ac:dyDescent="0.25">
      <c r="A224" s="89" t="s">
        <v>31</v>
      </c>
      <c r="B224" s="83"/>
      <c r="C224" s="53"/>
      <c r="D224" s="90"/>
      <c r="E224" s="99"/>
      <c r="F224" s="104"/>
      <c r="G224" s="2"/>
    </row>
    <row r="225" spans="1:7" x14ac:dyDescent="0.25">
      <c r="A225" s="12"/>
      <c r="B225" s="92" t="s">
        <v>32</v>
      </c>
      <c r="C225" s="53" t="s">
        <v>191</v>
      </c>
      <c r="D225" s="85" t="s">
        <v>15</v>
      </c>
      <c r="E225" s="98">
        <v>12926</v>
      </c>
      <c r="F225" s="103"/>
      <c r="G225" s="2"/>
    </row>
    <row r="226" spans="1:7" x14ac:dyDescent="0.25">
      <c r="A226" s="53"/>
      <c r="B226" s="92" t="s">
        <v>33</v>
      </c>
      <c r="C226" s="53" t="s">
        <v>192</v>
      </c>
      <c r="D226" s="85" t="s">
        <v>15</v>
      </c>
      <c r="E226" s="98">
        <v>6706</v>
      </c>
      <c r="F226" s="103"/>
      <c r="G226" s="2"/>
    </row>
    <row r="227" spans="1:7" x14ac:dyDescent="0.25">
      <c r="A227" s="53"/>
      <c r="B227" s="92" t="s">
        <v>34</v>
      </c>
      <c r="C227" s="53" t="s">
        <v>193</v>
      </c>
      <c r="D227" s="85" t="s">
        <v>35</v>
      </c>
      <c r="E227" s="98">
        <v>84.91</v>
      </c>
      <c r="F227" s="103"/>
      <c r="G227" s="2"/>
    </row>
    <row r="228" spans="1:7" ht="39.6" x14ac:dyDescent="0.25">
      <c r="A228" s="53"/>
      <c r="B228" s="92" t="s">
        <v>36</v>
      </c>
      <c r="C228" s="53" t="s">
        <v>194</v>
      </c>
      <c r="D228" s="85" t="s">
        <v>15</v>
      </c>
      <c r="E228" s="98">
        <v>2765</v>
      </c>
      <c r="F228" s="103" t="s">
        <v>209</v>
      </c>
      <c r="G228" s="2"/>
    </row>
    <row r="229" spans="1:7" x14ac:dyDescent="0.25">
      <c r="A229" s="89" t="s">
        <v>37</v>
      </c>
      <c r="B229" s="93"/>
      <c r="C229" s="53"/>
      <c r="D229" s="90"/>
      <c r="E229" s="99"/>
      <c r="F229" s="104"/>
      <c r="G229" s="2"/>
    </row>
    <row r="230" spans="1:7" x14ac:dyDescent="0.25">
      <c r="A230" s="12"/>
      <c r="B230" s="80" t="s">
        <v>155</v>
      </c>
      <c r="C230" s="94" t="s">
        <v>195</v>
      </c>
      <c r="D230" s="85" t="s">
        <v>15</v>
      </c>
      <c r="E230" s="98">
        <v>0</v>
      </c>
      <c r="F230" s="95"/>
      <c r="G230" s="2"/>
    </row>
    <row r="231" spans="1:7" x14ac:dyDescent="0.25">
      <c r="A231" s="53"/>
      <c r="B231" s="80" t="s">
        <v>156</v>
      </c>
      <c r="C231" s="94"/>
      <c r="D231" s="85" t="s">
        <v>38</v>
      </c>
      <c r="E231" s="100">
        <v>0</v>
      </c>
      <c r="F231" s="95"/>
      <c r="G231" s="2"/>
    </row>
    <row r="232" spans="1:7" x14ac:dyDescent="0.25">
      <c r="A232" s="53"/>
      <c r="B232" s="80" t="s">
        <v>157</v>
      </c>
      <c r="C232" s="94" t="s">
        <v>196</v>
      </c>
      <c r="D232" s="85" t="s">
        <v>15</v>
      </c>
      <c r="E232" s="98">
        <v>48</v>
      </c>
      <c r="F232" s="103"/>
      <c r="G232" s="2"/>
    </row>
    <row r="233" spans="1:7" x14ac:dyDescent="0.25">
      <c r="A233" s="53"/>
      <c r="B233" s="80" t="s">
        <v>158</v>
      </c>
      <c r="C233" s="94"/>
      <c r="D233" s="96" t="s">
        <v>38</v>
      </c>
      <c r="E233" s="101">
        <v>5300</v>
      </c>
      <c r="F233" s="105"/>
      <c r="G233" s="2"/>
    </row>
    <row r="234" spans="1:7" x14ac:dyDescent="0.25">
      <c r="A234" s="11"/>
      <c r="B234" s="43" t="s">
        <v>149</v>
      </c>
      <c r="C234" s="94" t="s">
        <v>197</v>
      </c>
      <c r="D234" s="7" t="s">
        <v>15</v>
      </c>
      <c r="E234" s="143">
        <v>11</v>
      </c>
      <c r="F234" s="129"/>
      <c r="G234" s="2"/>
    </row>
    <row r="235" spans="1:7" x14ac:dyDescent="0.25">
      <c r="A235" s="126"/>
      <c r="B235" s="43" t="s">
        <v>150</v>
      </c>
      <c r="C235" s="38"/>
      <c r="D235" s="67" t="s">
        <v>38</v>
      </c>
      <c r="E235" s="144">
        <v>220</v>
      </c>
      <c r="F235" s="129"/>
      <c r="G235" s="2"/>
    </row>
    <row r="236" spans="1:7" x14ac:dyDescent="0.25">
      <c r="A236" s="11"/>
      <c r="B236" s="43" t="s">
        <v>151</v>
      </c>
      <c r="C236" s="94" t="s">
        <v>198</v>
      </c>
      <c r="D236" s="7" t="s">
        <v>15</v>
      </c>
      <c r="E236" s="143">
        <v>83</v>
      </c>
      <c r="F236" s="129"/>
      <c r="G236" s="2"/>
    </row>
    <row r="237" spans="1:7" x14ac:dyDescent="0.25">
      <c r="A237" s="11"/>
      <c r="B237" s="43" t="s">
        <v>152</v>
      </c>
      <c r="C237" s="38"/>
      <c r="D237" s="67" t="s">
        <v>38</v>
      </c>
      <c r="E237" s="144">
        <v>9960</v>
      </c>
      <c r="F237" s="129"/>
      <c r="G237" s="2"/>
    </row>
    <row r="238" spans="1:7" x14ac:dyDescent="0.25">
      <c r="A238" s="2"/>
      <c r="B238" s="2"/>
      <c r="C238" s="37"/>
      <c r="D238" s="11"/>
      <c r="E238" s="2"/>
      <c r="F238" s="2"/>
      <c r="G238" s="2"/>
    </row>
  </sheetData>
  <sheetProtection algorithmName="SHA-512" hashValue="V9w2+GkIWrRr0tqG9dYUQYMvqX+O6X6srKbs2fyY+Xg3H5OaSet0bbKY5cUNubvJ0WcKBECxb9/tNjwO9Eq86A==" saltValue="PAw0HTB42CSCiievbVB2Yw==" spinCount="100000" sheet="1" objects="1" scenarios="1"/>
  <pageMargins left="0.7" right="0.7" top="0.75" bottom="0.75" header="0.3" footer="0.3"/>
  <pageSetup paperSize="9" orientation="landscape" r:id="rId1"/>
  <headerFooter>
    <oddHeader>&amp;C&amp;"Calibri"&amp;14&amp;KFF0000 CONFIDENTIAL&amp;1#_x000D_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B4B40A5-9625-4532-BD6D-59ADA0594BC7}">
          <x14:formula1>
            <xm:f>'Data and derived distribution'!$B$1:$B$7</xm:f>
          </x14:formula1>
          <xm:sqref>B10</xm:sqref>
        </x14:dataValidation>
        <x14:dataValidation type="list" allowBlank="1" showInputMessage="1" showErrorMessage="1" xr:uid="{B1B73AAC-39EF-41C0-8D99-8FC4218D9DF2}">
          <x14:formula1>
            <xm:f>'Data and derived distribution'!$B$10:$B$18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FAF8-620A-48D6-9B7B-E89CFCEA3A87}">
  <sheetPr codeName="Sheet2"/>
  <dimension ref="A1:E95"/>
  <sheetViews>
    <sheetView topLeftCell="A7" workbookViewId="0">
      <selection activeCell="F25" sqref="F25"/>
    </sheetView>
  </sheetViews>
  <sheetFormatPr defaultRowHeight="13.8" x14ac:dyDescent="0.25"/>
  <cols>
    <col min="1" max="1" width="20" customWidth="1"/>
    <col min="2" max="2" width="49.59765625" customWidth="1"/>
    <col min="4" max="4" width="15.59765625" customWidth="1"/>
    <col min="5" max="5" width="16" customWidth="1"/>
  </cols>
  <sheetData>
    <row r="1" spans="1:2" x14ac:dyDescent="0.25">
      <c r="A1" t="s">
        <v>39</v>
      </c>
      <c r="B1" t="s">
        <v>40</v>
      </c>
    </row>
    <row r="2" spans="1:2" x14ac:dyDescent="0.25">
      <c r="B2" t="s">
        <v>41</v>
      </c>
    </row>
    <row r="3" spans="1:2" x14ac:dyDescent="0.25">
      <c r="B3" t="s">
        <v>42</v>
      </c>
    </row>
    <row r="4" spans="1:2" x14ac:dyDescent="0.25">
      <c r="B4" t="s">
        <v>43</v>
      </c>
    </row>
    <row r="5" spans="1:2" x14ac:dyDescent="0.25">
      <c r="B5" t="s">
        <v>44</v>
      </c>
    </row>
    <row r="6" spans="1:2" x14ac:dyDescent="0.25">
      <c r="B6" t="s">
        <v>45</v>
      </c>
    </row>
    <row r="7" spans="1:2" x14ac:dyDescent="0.25">
      <c r="B7" t="s">
        <v>46</v>
      </c>
    </row>
    <row r="9" spans="1:2" x14ac:dyDescent="0.25">
      <c r="A9" t="s">
        <v>47</v>
      </c>
    </row>
    <row r="10" spans="1:2" x14ac:dyDescent="0.25">
      <c r="B10" t="s">
        <v>48</v>
      </c>
    </row>
    <row r="11" spans="1:2" x14ac:dyDescent="0.25">
      <c r="B11" t="s">
        <v>49</v>
      </c>
    </row>
    <row r="12" spans="1:2" x14ac:dyDescent="0.25">
      <c r="B12" t="s">
        <v>50</v>
      </c>
    </row>
    <row r="13" spans="1:2" x14ac:dyDescent="0.25">
      <c r="B13" t="s">
        <v>51</v>
      </c>
    </row>
    <row r="14" spans="1:2" x14ac:dyDescent="0.25">
      <c r="B14" t="s">
        <v>52</v>
      </c>
    </row>
    <row r="15" spans="1:2" x14ac:dyDescent="0.25">
      <c r="B15" t="s">
        <v>53</v>
      </c>
    </row>
    <row r="16" spans="1:2" x14ac:dyDescent="0.25">
      <c r="B16" t="s">
        <v>54</v>
      </c>
    </row>
    <row r="17" spans="1:5" x14ac:dyDescent="0.25">
      <c r="B17" t="s">
        <v>55</v>
      </c>
    </row>
    <row r="18" spans="1:5" x14ac:dyDescent="0.25">
      <c r="B18" t="s">
        <v>56</v>
      </c>
    </row>
    <row r="21" spans="1:5" x14ac:dyDescent="0.25">
      <c r="A21" s="9" t="s">
        <v>128</v>
      </c>
      <c r="B21" s="5"/>
      <c r="C21" s="39"/>
      <c r="D21" s="10"/>
      <c r="E21" s="5"/>
    </row>
    <row r="22" spans="1:5" x14ac:dyDescent="0.25">
      <c r="A22" s="17" t="s">
        <v>129</v>
      </c>
      <c r="B22" s="4"/>
      <c r="C22" s="38"/>
      <c r="D22" s="12"/>
      <c r="E22" s="4"/>
    </row>
    <row r="23" spans="1:5" x14ac:dyDescent="0.25">
      <c r="A23" s="2"/>
      <c r="B23" s="42" t="s">
        <v>130</v>
      </c>
      <c r="C23" s="44"/>
      <c r="D23" s="7" t="s">
        <v>108</v>
      </c>
      <c r="E23" s="45">
        <f>SUM('Distribution input form'!E168:E171)/SUM('Distribution input form'!E163:E166)</f>
        <v>184.33293507961932</v>
      </c>
    </row>
    <row r="24" spans="1:5" x14ac:dyDescent="0.25">
      <c r="A24" s="2"/>
      <c r="B24" s="46" t="s">
        <v>62</v>
      </c>
      <c r="C24" s="44"/>
      <c r="D24" s="7" t="s">
        <v>108</v>
      </c>
      <c r="E24" s="45" t="e">
        <f>'Distribution input form'!E168/'Distribution input form'!E163</f>
        <v>#VALUE!</v>
      </c>
    </row>
    <row r="25" spans="1:5" x14ac:dyDescent="0.25">
      <c r="A25" s="2"/>
      <c r="B25" s="47" t="s">
        <v>63</v>
      </c>
      <c r="C25" s="44"/>
      <c r="D25" s="7" t="s">
        <v>108</v>
      </c>
      <c r="E25" s="45">
        <f>'Distribution input form'!E169/'Distribution input form'!E164</f>
        <v>225.92529411764707</v>
      </c>
    </row>
    <row r="26" spans="1:5" x14ac:dyDescent="0.25">
      <c r="A26" s="2"/>
      <c r="B26" s="47" t="s">
        <v>64</v>
      </c>
      <c r="C26" s="44"/>
      <c r="D26" s="7" t="s">
        <v>108</v>
      </c>
      <c r="E26" s="45">
        <f>'Distribution input form'!E170/'Distribution input form'!E165</f>
        <v>166.49649925420005</v>
      </c>
    </row>
    <row r="27" spans="1:5" x14ac:dyDescent="0.25">
      <c r="A27" s="2"/>
      <c r="B27" s="48" t="s">
        <v>65</v>
      </c>
      <c r="C27" s="44"/>
      <c r="D27" s="7" t="s">
        <v>108</v>
      </c>
      <c r="E27" s="45">
        <f>'Distribution input form'!E171/'Distribution input form'!E166</f>
        <v>624.04237633365653</v>
      </c>
    </row>
    <row r="28" spans="1:5" x14ac:dyDescent="0.25">
      <c r="A28" s="17" t="s">
        <v>131</v>
      </c>
      <c r="B28" s="2"/>
      <c r="C28" s="44"/>
      <c r="D28" s="11"/>
      <c r="E28" s="2"/>
    </row>
    <row r="29" spans="1:5" x14ac:dyDescent="0.25">
      <c r="A29" s="2"/>
      <c r="B29" s="42" t="s">
        <v>130</v>
      </c>
      <c r="C29" s="44"/>
      <c r="D29" s="7" t="s">
        <v>108</v>
      </c>
      <c r="E29" s="45">
        <f>SUM('Distribution input form'!E173:E176)/SUM('Distribution input form'!E163:E166)</f>
        <v>43.598181475548856</v>
      </c>
    </row>
    <row r="30" spans="1:5" x14ac:dyDescent="0.25">
      <c r="A30" s="2"/>
      <c r="B30" s="46" t="s">
        <v>62</v>
      </c>
      <c r="C30" s="44"/>
      <c r="D30" s="7" t="s">
        <v>108</v>
      </c>
      <c r="E30" s="45" t="e">
        <f>'Distribution input form'!E173/'Distribution input form'!E163</f>
        <v>#VALUE!</v>
      </c>
    </row>
    <row r="31" spans="1:5" x14ac:dyDescent="0.25">
      <c r="A31" s="2"/>
      <c r="B31" s="47" t="s">
        <v>63</v>
      </c>
      <c r="C31" s="44"/>
      <c r="D31" s="7" t="s">
        <v>108</v>
      </c>
      <c r="E31" s="45">
        <f>'Distribution input form'!E174/'Distribution input form'!E164</f>
        <v>0</v>
      </c>
    </row>
    <row r="32" spans="1:5" x14ac:dyDescent="0.25">
      <c r="A32" s="2"/>
      <c r="B32" s="47" t="s">
        <v>64</v>
      </c>
      <c r="C32" s="44"/>
      <c r="D32" s="7" t="s">
        <v>108</v>
      </c>
      <c r="E32" s="45">
        <f>'Distribution input form'!E175/'Distribution input form'!E165</f>
        <v>41.91237812058408</v>
      </c>
    </row>
    <row r="33" spans="1:5" x14ac:dyDescent="0.25">
      <c r="A33" s="2"/>
      <c r="B33" s="48" t="s">
        <v>65</v>
      </c>
      <c r="C33" s="44"/>
      <c r="D33" s="7" t="s">
        <v>108</v>
      </c>
      <c r="E33" s="45">
        <f>'Distribution input form'!E176/'Distribution input form'!E166</f>
        <v>86.332691561590693</v>
      </c>
    </row>
    <row r="34" spans="1:5" x14ac:dyDescent="0.25">
      <c r="A34" s="17" t="s">
        <v>132</v>
      </c>
      <c r="B34" s="2"/>
      <c r="C34" s="44"/>
      <c r="D34" s="11"/>
      <c r="E34" s="2"/>
    </row>
    <row r="35" spans="1:5" x14ac:dyDescent="0.25">
      <c r="A35" s="17"/>
      <c r="B35" s="42" t="s">
        <v>130</v>
      </c>
      <c r="C35" s="44"/>
      <c r="D35" s="7" t="s">
        <v>108</v>
      </c>
      <c r="E35" s="45">
        <f>SUM('Distribution input form'!E178:E181)/SUM('Distribution input form'!E163:E166)</f>
        <v>140.73475360407048</v>
      </c>
    </row>
    <row r="36" spans="1:5" x14ac:dyDescent="0.25">
      <c r="A36" s="17"/>
      <c r="B36" s="46" t="s">
        <v>62</v>
      </c>
      <c r="C36" s="44"/>
      <c r="D36" s="7" t="s">
        <v>108</v>
      </c>
      <c r="E36" s="45" t="e">
        <f>'Distribution input form'!E178/'Distribution input form'!E163</f>
        <v>#VALUE!</v>
      </c>
    </row>
    <row r="37" spans="1:5" x14ac:dyDescent="0.25">
      <c r="A37" s="17"/>
      <c r="B37" s="47" t="s">
        <v>63</v>
      </c>
      <c r="C37" s="44"/>
      <c r="D37" s="7" t="s">
        <v>108</v>
      </c>
      <c r="E37" s="45">
        <f>'Distribution input form'!E179/'Distribution input form'!E164</f>
        <v>225.92529411764707</v>
      </c>
    </row>
    <row r="38" spans="1:5" x14ac:dyDescent="0.25">
      <c r="A38" s="17"/>
      <c r="B38" s="47" t="s">
        <v>64</v>
      </c>
      <c r="C38" s="44"/>
      <c r="D38" s="7" t="s">
        <v>108</v>
      </c>
      <c r="E38" s="45">
        <f>'Distribution input form'!E180/'Distribution input form'!E165</f>
        <v>124.58412113361595</v>
      </c>
    </row>
    <row r="39" spans="1:5" x14ac:dyDescent="0.25">
      <c r="A39" s="17"/>
      <c r="B39" s="48" t="s">
        <v>65</v>
      </c>
      <c r="C39" s="44"/>
      <c r="D39" s="7" t="s">
        <v>108</v>
      </c>
      <c r="E39" s="45">
        <f>'Distribution input form'!E181/'Distribution input form'!E166</f>
        <v>537.709684772066</v>
      </c>
    </row>
    <row r="40" spans="1:5" x14ac:dyDescent="0.25">
      <c r="A40" s="17" t="s">
        <v>133</v>
      </c>
      <c r="B40" s="2"/>
      <c r="C40" s="44"/>
      <c r="D40" s="11"/>
      <c r="E40" s="2"/>
    </row>
    <row r="41" spans="1:5" x14ac:dyDescent="0.25">
      <c r="A41" s="2"/>
      <c r="B41" s="42" t="s">
        <v>130</v>
      </c>
      <c r="C41" s="44"/>
      <c r="D41" s="7" t="s">
        <v>108</v>
      </c>
      <c r="E41" s="45">
        <f>SUM('Distribution input form'!E183:E186)/SUM('Distribution input form'!E163:E166)</f>
        <v>115.65085875812683</v>
      </c>
    </row>
    <row r="42" spans="1:5" x14ac:dyDescent="0.25">
      <c r="A42" s="2"/>
      <c r="B42" s="46" t="s">
        <v>62</v>
      </c>
      <c r="C42" s="44"/>
      <c r="D42" s="7" t="s">
        <v>108</v>
      </c>
      <c r="E42" s="45" t="e">
        <f>'Distribution input form'!E183/'Distribution input form'!E163</f>
        <v>#VALUE!</v>
      </c>
    </row>
    <row r="43" spans="1:5" x14ac:dyDescent="0.25">
      <c r="A43" s="2"/>
      <c r="B43" s="47" t="s">
        <v>63</v>
      </c>
      <c r="C43" s="44"/>
      <c r="D43" s="7" t="s">
        <v>108</v>
      </c>
      <c r="E43" s="45">
        <f>'Distribution input form'!E184/'Distribution input form'!E164</f>
        <v>225.92529411764707</v>
      </c>
    </row>
    <row r="44" spans="1:5" x14ac:dyDescent="0.25">
      <c r="A44" s="2"/>
      <c r="B44" s="47" t="s">
        <v>64</v>
      </c>
      <c r="C44" s="44"/>
      <c r="D44" s="7" t="s">
        <v>108</v>
      </c>
      <c r="E44" s="45">
        <f>'Distribution input form'!E185/'Distribution input form'!E165</f>
        <v>99.532785170356405</v>
      </c>
    </row>
    <row r="45" spans="1:5" x14ac:dyDescent="0.25">
      <c r="A45" s="2"/>
      <c r="B45" s="48" t="s">
        <v>65</v>
      </c>
      <c r="C45" s="44"/>
      <c r="D45" s="7" t="s">
        <v>108</v>
      </c>
      <c r="E45" s="45">
        <f>'Distribution input form'!E186/'Distribution input form'!E166</f>
        <v>511.20085354025213</v>
      </c>
    </row>
    <row r="46" spans="1:5" x14ac:dyDescent="0.25">
      <c r="A46" s="9" t="s">
        <v>134</v>
      </c>
      <c r="B46" s="5"/>
      <c r="C46" s="39"/>
      <c r="D46" s="10"/>
      <c r="E46" s="5"/>
    </row>
    <row r="47" spans="1:5" x14ac:dyDescent="0.25">
      <c r="A47" s="17" t="s">
        <v>129</v>
      </c>
      <c r="B47" s="4"/>
      <c r="C47" s="38"/>
      <c r="D47" s="12"/>
      <c r="E47" s="4"/>
    </row>
    <row r="48" spans="1:5" x14ac:dyDescent="0.25">
      <c r="A48" s="2"/>
      <c r="B48" s="42" t="s">
        <v>130</v>
      </c>
      <c r="C48" s="44"/>
      <c r="D48" s="7" t="s">
        <v>15</v>
      </c>
      <c r="E48" s="45">
        <f>SUM('Distribution input form'!E188:E191)/SUM('Distribution input form'!E163:E166)</f>
        <v>2.1055686422312259</v>
      </c>
    </row>
    <row r="49" spans="1:5" x14ac:dyDescent="0.25">
      <c r="A49" s="2"/>
      <c r="B49" s="42" t="s">
        <v>62</v>
      </c>
      <c r="C49" s="44"/>
      <c r="D49" s="7" t="s">
        <v>15</v>
      </c>
      <c r="E49" s="45" t="e">
        <f>'Distribution input form'!E188/'Distribution input form'!E163</f>
        <v>#VALUE!</v>
      </c>
    </row>
    <row r="50" spans="1:5" x14ac:dyDescent="0.25">
      <c r="A50" s="2"/>
      <c r="B50" s="42" t="s">
        <v>135</v>
      </c>
      <c r="C50" s="44"/>
      <c r="D50" s="7" t="s">
        <v>15</v>
      </c>
      <c r="E50" s="45">
        <f>'Distribution input form'!E189/'Distribution input form'!E164</f>
        <v>0.47058823529411764</v>
      </c>
    </row>
    <row r="51" spans="1:5" x14ac:dyDescent="0.25">
      <c r="A51" s="2"/>
      <c r="B51" s="42" t="s">
        <v>64</v>
      </c>
      <c r="C51" s="44"/>
      <c r="D51" s="7" t="s">
        <v>15</v>
      </c>
      <c r="E51" s="45">
        <f>'Distribution input form'!E190/'Distribution input form'!E165</f>
        <v>2.0120113047574186</v>
      </c>
    </row>
    <row r="52" spans="1:5" x14ac:dyDescent="0.25">
      <c r="A52" s="2"/>
      <c r="B52" s="42" t="s">
        <v>65</v>
      </c>
      <c r="C52" s="44"/>
      <c r="D52" s="7" t="s">
        <v>15</v>
      </c>
      <c r="E52" s="45">
        <f>'Distribution input form'!E191/'Distribution input form'!E166</f>
        <v>4.4578079534432593</v>
      </c>
    </row>
    <row r="53" spans="1:5" x14ac:dyDescent="0.25">
      <c r="A53" s="17" t="s">
        <v>131</v>
      </c>
      <c r="B53" s="2"/>
      <c r="C53" s="44"/>
      <c r="D53" s="11"/>
      <c r="E53" s="2"/>
    </row>
    <row r="54" spans="1:5" x14ac:dyDescent="0.25">
      <c r="A54" s="2"/>
      <c r="B54" s="42" t="s">
        <v>130</v>
      </c>
      <c r="C54" s="44"/>
      <c r="D54" s="7" t="s">
        <v>15</v>
      </c>
      <c r="E54" s="45">
        <f>SUM('Distribution input form'!E194:E197)/SUM('Distribution input form'!E163:E166)</f>
        <v>0.27324978799585414</v>
      </c>
    </row>
    <row r="55" spans="1:5" x14ac:dyDescent="0.25">
      <c r="A55" s="2"/>
      <c r="B55" s="42" t="s">
        <v>62</v>
      </c>
      <c r="C55" s="44"/>
      <c r="D55" s="7" t="s">
        <v>15</v>
      </c>
      <c r="E55" s="45" t="e">
        <f>'Distribution input form'!E193/'Distribution input form'!E163</f>
        <v>#VALUE!</v>
      </c>
    </row>
    <row r="56" spans="1:5" x14ac:dyDescent="0.25">
      <c r="A56" s="2"/>
      <c r="B56" s="42" t="s">
        <v>135</v>
      </c>
      <c r="C56" s="44"/>
      <c r="D56" s="7" t="s">
        <v>15</v>
      </c>
      <c r="E56" s="45">
        <f>'Distribution input form'!E194/'Distribution input form'!E164</f>
        <v>0</v>
      </c>
    </row>
    <row r="57" spans="1:5" x14ac:dyDescent="0.25">
      <c r="A57" s="2"/>
      <c r="B57" s="42" t="s">
        <v>64</v>
      </c>
      <c r="C57" s="44"/>
      <c r="D57" s="7" t="s">
        <v>15</v>
      </c>
      <c r="E57" s="45">
        <f>'Distribution input form'!E195/'Distribution input form'!E165</f>
        <v>0.26801695713612811</v>
      </c>
    </row>
    <row r="58" spans="1:5" x14ac:dyDescent="0.25">
      <c r="A58" s="2"/>
      <c r="B58" s="42" t="s">
        <v>65</v>
      </c>
      <c r="C58" s="44"/>
      <c r="D58" s="7" t="s">
        <v>15</v>
      </c>
      <c r="E58" s="45">
        <f>'Distribution input form'!E196/'Distribution input form'!E166</f>
        <v>0.40931134820562559</v>
      </c>
    </row>
    <row r="59" spans="1:5" x14ac:dyDescent="0.25">
      <c r="A59" s="17" t="s">
        <v>132</v>
      </c>
      <c r="B59" s="2"/>
      <c r="C59" s="44"/>
      <c r="D59" s="11"/>
      <c r="E59" s="2"/>
    </row>
    <row r="60" spans="1:5" x14ac:dyDescent="0.25">
      <c r="A60" s="17"/>
      <c r="B60" s="42" t="s">
        <v>130</v>
      </c>
      <c r="C60" s="44"/>
      <c r="D60" s="7" t="s">
        <v>15</v>
      </c>
      <c r="E60" s="45">
        <f>SUM('Distribution input form'!E198:E201)/SUM('Distribution input form'!E163:E166)</f>
        <v>1.8323188542353717</v>
      </c>
    </row>
    <row r="61" spans="1:5" x14ac:dyDescent="0.25">
      <c r="A61" s="17"/>
      <c r="B61" s="42" t="s">
        <v>62</v>
      </c>
      <c r="C61" s="44"/>
      <c r="D61" s="7" t="s">
        <v>15</v>
      </c>
      <c r="E61" s="45" t="e">
        <f>'Distribution input form'!E198/'Distribution input form'!E163</f>
        <v>#VALUE!</v>
      </c>
    </row>
    <row r="62" spans="1:5" x14ac:dyDescent="0.25">
      <c r="A62" s="17"/>
      <c r="B62" s="42" t="s">
        <v>135</v>
      </c>
      <c r="C62" s="44"/>
      <c r="D62" s="7" t="s">
        <v>15</v>
      </c>
      <c r="E62" s="45">
        <f>'Distribution input form'!E199/'Distribution input form'!E164</f>
        <v>0.47058823529411764</v>
      </c>
    </row>
    <row r="63" spans="1:5" x14ac:dyDescent="0.25">
      <c r="A63" s="17"/>
      <c r="B63" s="42" t="s">
        <v>64</v>
      </c>
      <c r="C63" s="44"/>
      <c r="D63" s="7" t="s">
        <v>15</v>
      </c>
      <c r="E63" s="45">
        <f>'Distribution input form'!E200/'Distribution input form'!E165</f>
        <v>1.7439943476212907</v>
      </c>
    </row>
    <row r="64" spans="1:5" x14ac:dyDescent="0.25">
      <c r="A64" s="17"/>
      <c r="B64" s="42" t="s">
        <v>65</v>
      </c>
      <c r="C64" s="44"/>
      <c r="D64" s="7" t="s">
        <v>15</v>
      </c>
      <c r="E64" s="45">
        <f>'Distribution input form'!E201/'Distribution input form'!E166</f>
        <v>4.0484966052376334</v>
      </c>
    </row>
    <row r="65" spans="1:5" x14ac:dyDescent="0.25">
      <c r="A65" s="17" t="s">
        <v>133</v>
      </c>
      <c r="B65" s="2"/>
      <c r="C65" s="44"/>
      <c r="D65" s="11"/>
      <c r="E65" s="2"/>
    </row>
    <row r="66" spans="1:5" x14ac:dyDescent="0.25">
      <c r="A66" s="2"/>
      <c r="B66" s="42" t="s">
        <v>130</v>
      </c>
      <c r="C66" s="44"/>
      <c r="D66" s="7" t="s">
        <v>15</v>
      </c>
      <c r="E66" s="45">
        <f>SUM('Distribution input form'!E203:E206)/SUM('Distribution input form'!E163:E166)</f>
        <v>1.7106002072929427</v>
      </c>
    </row>
    <row r="67" spans="1:5" x14ac:dyDescent="0.25">
      <c r="A67" s="2"/>
      <c r="B67" s="42" t="s">
        <v>62</v>
      </c>
      <c r="C67" s="44"/>
      <c r="D67" s="7" t="s">
        <v>15</v>
      </c>
      <c r="E67" s="45" t="e">
        <f>'Distribution input form'!F203/'Distribution input form'!E163</f>
        <v>#VALUE!</v>
      </c>
    </row>
    <row r="68" spans="1:5" x14ac:dyDescent="0.25">
      <c r="A68" s="2"/>
      <c r="B68" s="42" t="s">
        <v>135</v>
      </c>
      <c r="C68" s="44"/>
      <c r="D68" s="7" t="s">
        <v>15</v>
      </c>
      <c r="E68" s="45" t="e">
        <f>'Distribution input form'!F204/'Distribution input form'!E164</f>
        <v>#VALUE!</v>
      </c>
    </row>
    <row r="69" spans="1:5" x14ac:dyDescent="0.25">
      <c r="A69" s="2"/>
      <c r="B69" s="42" t="s">
        <v>64</v>
      </c>
      <c r="C69" s="44"/>
      <c r="D69" s="7" t="s">
        <v>15</v>
      </c>
      <c r="E69" s="45" t="e">
        <f>'Distribution input form'!F205/'Distribution input form'!E165</f>
        <v>#VALUE!</v>
      </c>
    </row>
    <row r="70" spans="1:5" x14ac:dyDescent="0.25">
      <c r="A70" s="2"/>
      <c r="B70" s="42" t="s">
        <v>65</v>
      </c>
      <c r="C70" s="44"/>
      <c r="D70" s="7" t="s">
        <v>15</v>
      </c>
      <c r="E70" s="45">
        <f>'Distribution input form'!F206/'Distribution input form'!E166</f>
        <v>0</v>
      </c>
    </row>
    <row r="71" spans="1:5" x14ac:dyDescent="0.25">
      <c r="A71" s="9" t="s">
        <v>136</v>
      </c>
      <c r="B71" s="5"/>
      <c r="C71" s="39"/>
      <c r="D71" s="10"/>
      <c r="E71" s="5"/>
    </row>
    <row r="72" spans="1:5" x14ac:dyDescent="0.25">
      <c r="A72" s="17" t="s">
        <v>137</v>
      </c>
      <c r="B72" s="4"/>
      <c r="C72" s="38"/>
      <c r="D72" s="12"/>
      <c r="E72" s="4"/>
    </row>
    <row r="73" spans="1:5" x14ac:dyDescent="0.25">
      <c r="A73" s="2"/>
      <c r="B73" s="42" t="s">
        <v>130</v>
      </c>
      <c r="C73" s="44"/>
      <c r="D73" s="7" t="s">
        <v>138</v>
      </c>
      <c r="E73" s="45">
        <f>E23/E48</f>
        <v>87.54544087638277</v>
      </c>
    </row>
    <row r="74" spans="1:5" x14ac:dyDescent="0.25">
      <c r="A74" s="2"/>
      <c r="B74" s="42" t="s">
        <v>62</v>
      </c>
      <c r="C74" s="44"/>
      <c r="D74" s="7" t="s">
        <v>138</v>
      </c>
      <c r="E74" s="45" t="e">
        <f>E24/E49</f>
        <v>#VALUE!</v>
      </c>
    </row>
    <row r="75" spans="1:5" x14ac:dyDescent="0.25">
      <c r="A75" s="2"/>
      <c r="B75" s="42" t="s">
        <v>135</v>
      </c>
      <c r="C75" s="44"/>
      <c r="D75" s="7" t="s">
        <v>138</v>
      </c>
      <c r="E75" s="45">
        <f>E25/E50</f>
        <v>480.09125</v>
      </c>
    </row>
    <row r="76" spans="1:5" x14ac:dyDescent="0.25">
      <c r="A76" s="2"/>
      <c r="B76" s="42" t="s">
        <v>64</v>
      </c>
      <c r="C76" s="44"/>
      <c r="D76" s="7" t="s">
        <v>138</v>
      </c>
      <c r="E76" s="45">
        <f>E26/E51</f>
        <v>82.751274240118633</v>
      </c>
    </row>
    <row r="77" spans="1:5" x14ac:dyDescent="0.25">
      <c r="A77" s="2"/>
      <c r="B77" s="42" t="s">
        <v>65</v>
      </c>
      <c r="C77" s="44"/>
      <c r="D77" s="7" t="s">
        <v>138</v>
      </c>
      <c r="E77" s="45">
        <f>E27/E52</f>
        <v>139.98861836379456</v>
      </c>
    </row>
    <row r="78" spans="1:5" x14ac:dyDescent="0.25">
      <c r="A78" s="17" t="s">
        <v>139</v>
      </c>
      <c r="B78" s="2"/>
      <c r="C78" s="44"/>
      <c r="D78" s="11"/>
      <c r="E78" s="2"/>
    </row>
    <row r="79" spans="1:5" x14ac:dyDescent="0.25">
      <c r="A79" s="2"/>
      <c r="B79" s="42" t="s">
        <v>130</v>
      </c>
      <c r="C79" s="44"/>
      <c r="D79" s="7" t="s">
        <v>138</v>
      </c>
      <c r="E79" s="45">
        <f>E29/E54</f>
        <v>159.5543103448276</v>
      </c>
    </row>
    <row r="80" spans="1:5" x14ac:dyDescent="0.25">
      <c r="A80" s="2"/>
      <c r="B80" s="42" t="s">
        <v>62</v>
      </c>
      <c r="C80" s="44"/>
      <c r="D80" s="7" t="s">
        <v>138</v>
      </c>
      <c r="E80" s="45" t="e">
        <f>E30/E55</f>
        <v>#VALUE!</v>
      </c>
    </row>
    <row r="81" spans="1:5" x14ac:dyDescent="0.25">
      <c r="A81" s="2"/>
      <c r="B81" s="42" t="s">
        <v>135</v>
      </c>
      <c r="C81" s="44"/>
      <c r="D81" s="7" t="s">
        <v>138</v>
      </c>
      <c r="E81" s="45" t="e">
        <f>E31/E56</f>
        <v>#DIV/0!</v>
      </c>
    </row>
    <row r="82" spans="1:5" x14ac:dyDescent="0.25">
      <c r="A82" s="2"/>
      <c r="B82" s="42" t="s">
        <v>64</v>
      </c>
      <c r="C82" s="44"/>
      <c r="D82" s="7" t="s">
        <v>138</v>
      </c>
      <c r="E82" s="45">
        <f>E32/E57</f>
        <v>156.37957601054484</v>
      </c>
    </row>
    <row r="83" spans="1:5" x14ac:dyDescent="0.25">
      <c r="A83" s="2"/>
      <c r="B83" s="42" t="s">
        <v>65</v>
      </c>
      <c r="C83" s="44"/>
      <c r="D83" s="7" t="s">
        <v>138</v>
      </c>
      <c r="E83" s="45">
        <f>E33/E58</f>
        <v>210.92181279620854</v>
      </c>
    </row>
    <row r="84" spans="1:5" x14ac:dyDescent="0.25">
      <c r="A84" s="17" t="s">
        <v>140</v>
      </c>
      <c r="B84" s="2"/>
      <c r="C84" s="44"/>
      <c r="D84" s="11"/>
      <c r="E84" s="49"/>
    </row>
    <row r="85" spans="1:5" x14ac:dyDescent="0.25">
      <c r="A85" s="17"/>
      <c r="B85" s="42" t="s">
        <v>130</v>
      </c>
      <c r="C85" s="44"/>
      <c r="D85" s="7" t="s">
        <v>138</v>
      </c>
      <c r="E85" s="45">
        <f>E35/E60</f>
        <v>76.806912333388183</v>
      </c>
    </row>
    <row r="86" spans="1:5" x14ac:dyDescent="0.25">
      <c r="A86" s="17"/>
      <c r="B86" s="42" t="s">
        <v>62</v>
      </c>
      <c r="C86" s="44"/>
      <c r="D86" s="7" t="s">
        <v>138</v>
      </c>
      <c r="E86" s="45" t="e">
        <f>E36/E61</f>
        <v>#VALUE!</v>
      </c>
    </row>
    <row r="87" spans="1:5" x14ac:dyDescent="0.25">
      <c r="A87" s="17"/>
      <c r="B87" s="42" t="s">
        <v>135</v>
      </c>
      <c r="C87" s="44"/>
      <c r="D87" s="7" t="s">
        <v>138</v>
      </c>
      <c r="E87" s="45">
        <f>E37/E62</f>
        <v>480.09125</v>
      </c>
    </row>
    <row r="88" spans="1:5" x14ac:dyDescent="0.25">
      <c r="A88" s="17"/>
      <c r="B88" s="42" t="s">
        <v>64</v>
      </c>
      <c r="C88" s="44"/>
      <c r="D88" s="7" t="s">
        <v>138</v>
      </c>
      <c r="E88" s="45">
        <f>E38/E63</f>
        <v>71.436080801260402</v>
      </c>
    </row>
    <row r="89" spans="1:5" x14ac:dyDescent="0.25">
      <c r="A89" s="17"/>
      <c r="B89" s="42" t="s">
        <v>65</v>
      </c>
      <c r="C89" s="44"/>
      <c r="D89" s="7" t="s">
        <v>138</v>
      </c>
      <c r="E89" s="45">
        <f>E39/E64</f>
        <v>132.8171262577863</v>
      </c>
    </row>
    <row r="90" spans="1:5" x14ac:dyDescent="0.25">
      <c r="A90" s="17" t="s">
        <v>141</v>
      </c>
      <c r="B90" s="2"/>
      <c r="C90" s="44"/>
      <c r="D90" s="11"/>
      <c r="E90" s="49"/>
    </row>
    <row r="91" spans="1:5" x14ac:dyDescent="0.25">
      <c r="A91" s="2"/>
      <c r="B91" s="42" t="s">
        <v>130</v>
      </c>
      <c r="C91" s="44"/>
      <c r="D91" s="7" t="s">
        <v>138</v>
      </c>
      <c r="E91" s="45">
        <f>E41/E66</f>
        <v>67.608350721029382</v>
      </c>
    </row>
    <row r="92" spans="1:5" x14ac:dyDescent="0.25">
      <c r="A92" s="2"/>
      <c r="B92" s="42" t="s">
        <v>62</v>
      </c>
      <c r="C92" s="44"/>
      <c r="D92" s="7" t="s">
        <v>138</v>
      </c>
      <c r="E92" s="45" t="e">
        <f>E42/E67</f>
        <v>#VALUE!</v>
      </c>
    </row>
    <row r="93" spans="1:5" x14ac:dyDescent="0.25">
      <c r="A93" s="2"/>
      <c r="B93" s="42" t="s">
        <v>135</v>
      </c>
      <c r="C93" s="44"/>
      <c r="D93" s="7" t="s">
        <v>138</v>
      </c>
      <c r="E93" s="45" t="e">
        <f>E43/E68</f>
        <v>#VALUE!</v>
      </c>
    </row>
    <row r="94" spans="1:5" x14ac:dyDescent="0.25">
      <c r="A94" s="2"/>
      <c r="B94" s="42" t="s">
        <v>64</v>
      </c>
      <c r="C94" s="44"/>
      <c r="D94" s="7" t="s">
        <v>138</v>
      </c>
      <c r="E94" s="45" t="e">
        <f>E44/E69</f>
        <v>#VALUE!</v>
      </c>
    </row>
    <row r="95" spans="1:5" x14ac:dyDescent="0.25">
      <c r="A95" s="2"/>
      <c r="B95" s="42" t="s">
        <v>65</v>
      </c>
      <c r="C95" s="44"/>
      <c r="D95" s="7" t="s">
        <v>138</v>
      </c>
      <c r="E95" s="45" t="e">
        <f>E45/E70</f>
        <v>#DIV/0!</v>
      </c>
    </row>
  </sheetData>
  <sheetProtection algorithmName="SHA-512" hashValue="uP4ZXFtcg8Epe+Ceo0uoLXgNNo0guYoVdLHnkFk8kKoZpb8vrAE3jCOnWrhDREw2jQZpiM7aLqmPjJYL/M0Yyg==" saltValue="bukDygLNNOhNgoiYGaPKBg==" spinCount="100000" sheet="1" objects="1" scenarios="1"/>
  <pageMargins left="0.7" right="0.7" top="0.75" bottom="0.75" header="0.3" footer="0.3"/>
  <pageSetup paperSize="9" orientation="portrait" r:id="rId1"/>
  <headerFooter>
    <oddHeader>&amp;C&amp;"Calibri"&amp;14&amp;KFF0000 CONFIDENTIAL&amp;1#_x000D_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43658B283AB048AA293B773E147567" ma:contentTypeVersion="11" ma:contentTypeDescription="Create a new document." ma:contentTypeScope="" ma:versionID="7314801d305d92b3f2148b4edebd8ea8">
  <xsd:schema xmlns:xsd="http://www.w3.org/2001/XMLSchema" xmlns:xs="http://www.w3.org/2001/XMLSchema" xmlns:p="http://schemas.microsoft.com/office/2006/metadata/properties" xmlns:ns2="27cca836-d3e3-4e53-9a24-39db6d93d9da" xmlns:ns3="8ff46adc-83f0-42b7-b08a-e13ad9ae1a7d" targetNamespace="http://schemas.microsoft.com/office/2006/metadata/properties" ma:root="true" ma:fieldsID="dc0dbe69a0d524b88d903e91688059f5" ns2:_="" ns3:_="">
    <xsd:import namespace="27cca836-d3e3-4e53-9a24-39db6d93d9da"/>
    <xsd:import namespace="8ff46adc-83f0-42b7-b08a-e13ad9ae1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ca836-d3e3-4e53-9a24-39db6d93d9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b79feb-fe6c-48e9-96ef-977b15c173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46adc-83f0-42b7-b08a-e13ad9ae1a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c70d9e-8665-48a7-bc45-f533189ecd41}" ma:internalName="TaxCatchAll" ma:showField="CatchAllData" ma:web="8ff46adc-83f0-42b7-b08a-e13ad9ae1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cca836-d3e3-4e53-9a24-39db6d93d9da">
      <Terms xmlns="http://schemas.microsoft.com/office/infopath/2007/PartnerControls"/>
    </lcf76f155ced4ddcb4097134ff3c332f>
    <TaxCatchAll xmlns="8ff46adc-83f0-42b7-b08a-e13ad9ae1a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EE325E-6233-4134-8D74-8B4CD3C31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cca836-d3e3-4e53-9a24-39db6d93d9da"/>
    <ds:schemaRef ds:uri="8ff46adc-83f0-42b7-b08a-e13ad9ae1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0EBBA4-CBA9-4045-8EF4-001F3A76323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d0174f17-d0c2-4186-a234-421fc6f8d914"/>
    <ds:schemaRef ds:uri="http://schemas.openxmlformats.org/package/2006/metadata/core-properties"/>
    <ds:schemaRef ds:uri="579b37c3-6603-4492-817f-25787724e2b9"/>
    <ds:schemaRef ds:uri="http://www.w3.org/XML/1998/namespace"/>
    <ds:schemaRef ds:uri="http://purl.org/dc/dcmitype/"/>
    <ds:schemaRef ds:uri="27cca836-d3e3-4e53-9a24-39db6d93d9da"/>
    <ds:schemaRef ds:uri="8ff46adc-83f0-42b7-b08a-e13ad9ae1a7d"/>
  </ds:schemaRefs>
</ds:datastoreItem>
</file>

<file path=customXml/itemProps3.xml><?xml version="1.0" encoding="utf-8"?>
<ds:datastoreItem xmlns:ds="http://schemas.openxmlformats.org/officeDocument/2006/customXml" ds:itemID="{6FEA2B05-135B-492C-8076-F106C0A134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Distribution input form</vt:lpstr>
      <vt:lpstr>Data and derived distribution</vt:lpstr>
      <vt:lpstr>'Distribution input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0/0/-1/0/0/0/0/18/0/0/-4142/0/Cambria/8210719</dc:title>
  <dc:subject>Electricity Distribution Performance Reporting Form</dc:subject>
  <dc:creator>Economic Regulation Authority</dc:creator>
  <cp:keywords>Electricity Distribution Performance Reporting Form</cp:keywords>
  <dc:description/>
  <cp:lastModifiedBy>Gerard Chow</cp:lastModifiedBy>
  <cp:revision/>
  <dcterms:created xsi:type="dcterms:W3CDTF">2007-04-23T01:19:35Z</dcterms:created>
  <dcterms:modified xsi:type="dcterms:W3CDTF">2025-09-12T02:42:02Z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0x010100FF43658B283AB048AA293B773E147567</vt:lpwstr>
  </property>
  <property fmtid="{D5CDD505-2E9C-101B-9397-08002B2CF9AE}" pid="3" name="MediaServiceImageTags">
    <vt:lpwstr/>
  </property>
  <property fmtid="{D5CDD505-2E9C-101B-9397-08002B2CF9AE}" pid="4" name="msoThemeDark1">
    <vt:lpwstr>0</vt:lpwstr>
  </property>
  <property fmtid="{D5CDD505-2E9C-101B-9397-08002B2CF9AE}" pid="5" name="msoThemeLight1">
    <vt:lpwstr>16777215</vt:lpwstr>
  </property>
  <property fmtid="{D5CDD505-2E9C-101B-9397-08002B2CF9AE}" pid="6" name="msoThemeDark2">
    <vt:lpwstr>8210719</vt:lpwstr>
  </property>
  <property fmtid="{D5CDD505-2E9C-101B-9397-08002B2CF9AE}" pid="7" name="msoThemeLight2">
    <vt:lpwstr>14806254</vt:lpwstr>
  </property>
  <property fmtid="{D5CDD505-2E9C-101B-9397-08002B2CF9AE}" pid="8" name="msoThemeAccent1">
    <vt:lpwstr>12419407</vt:lpwstr>
  </property>
  <property fmtid="{D5CDD505-2E9C-101B-9397-08002B2CF9AE}" pid="9" name="msoThemeAccent2">
    <vt:lpwstr>5066944</vt:lpwstr>
  </property>
  <property fmtid="{D5CDD505-2E9C-101B-9397-08002B2CF9AE}" pid="10" name="msoThemeAccent3">
    <vt:lpwstr>5880731</vt:lpwstr>
  </property>
  <property fmtid="{D5CDD505-2E9C-101B-9397-08002B2CF9AE}" pid="11" name="msoThemeAccent4">
    <vt:lpwstr>10642560</vt:lpwstr>
  </property>
  <property fmtid="{D5CDD505-2E9C-101B-9397-08002B2CF9AE}" pid="12" name="msoThemeAccent5">
    <vt:lpwstr>13020235</vt:lpwstr>
  </property>
  <property fmtid="{D5CDD505-2E9C-101B-9397-08002B2CF9AE}" pid="13" name="msoThemeAccent6">
    <vt:lpwstr>4626167</vt:lpwstr>
  </property>
  <property fmtid="{D5CDD505-2E9C-101B-9397-08002B2CF9AE}" pid="14" name="msoThemeHyperlink">
    <vt:lpwstr>16711680</vt:lpwstr>
  </property>
  <property fmtid="{D5CDD505-2E9C-101B-9397-08002B2CF9AE}" pid="15" name="msoThemeFollowedHyperlink">
    <vt:lpwstr>8388736</vt:lpwstr>
  </property>
  <property fmtid="{D5CDD505-2E9C-101B-9397-08002B2CF9AE}" pid="16" name="MinorFont">
    <vt:lpwstr>Calibri</vt:lpwstr>
  </property>
  <property fmtid="{D5CDD505-2E9C-101B-9397-08002B2CF9AE}" pid="17" name="MajorFont">
    <vt:lpwstr>Cambria</vt:lpwstr>
  </property>
  <property fmtid="{D5CDD505-2E9C-101B-9397-08002B2CF9AE}" pid="18" name="Normal">
    <vt:lpwstr>-1/0/-1/-1/-1/-1/-1/10/0/0/-4142/0/Arial/0</vt:lpwstr>
  </property>
  <property fmtid="{D5CDD505-2E9C-101B-9397-08002B2CF9AE}" pid="19" name="NormalBorders">
    <vt:lpwstr>-4142/2/0/-4142/2/0/-4142/2/0/-4142/2/0/-4142/2/0/-4142/2/0</vt:lpwstr>
  </property>
  <property fmtid="{D5CDD505-2E9C-101B-9397-08002B2CF9AE}" pid="20" name="Heading 1">
    <vt:lpwstr>0/0/-1/0/-1/0/0/15/-1/0/-4142/0/Calibri/8210719</vt:lpwstr>
  </property>
  <property fmtid="{D5CDD505-2E9C-101B-9397-08002B2CF9AE}" pid="21" name="Heading 1Borders">
    <vt:lpwstr>-4142/2/0/-4142/2/0/-4142/2/0/1/4/12419407/-4142/2/0/-4142/2/0</vt:lpwstr>
  </property>
  <property fmtid="{D5CDD505-2E9C-101B-9397-08002B2CF9AE}" pid="22" name="Heading 2">
    <vt:lpwstr>0/0/-1/0/-1/0/0/13/-1/0/-4142/0/Calibri/8210719</vt:lpwstr>
  </property>
  <property fmtid="{D5CDD505-2E9C-101B-9397-08002B2CF9AE}" pid="23" name="Heading 2Borders">
    <vt:lpwstr>-4142/2/0/-4142/2/0/-4142/2/0/1/4/14598055/-4142/2/0/-4142/2/0</vt:lpwstr>
  </property>
  <property fmtid="{D5CDD505-2E9C-101B-9397-08002B2CF9AE}" pid="24" name="Heading 3">
    <vt:lpwstr>0/0/-1/0/-1/0/0/11/-1/0/-4142/0/Calibri/8210719</vt:lpwstr>
  </property>
  <property fmtid="{D5CDD505-2E9C-101B-9397-08002B2CF9AE}" pid="25" name="Heading 3Borders">
    <vt:lpwstr>-4142/2/0/-4142/2/0/-4142/2/0/1/-4138/14136213/-4142/2/0/-4142/2/0</vt:lpwstr>
  </property>
  <property fmtid="{D5CDD505-2E9C-101B-9397-08002B2CF9AE}" pid="26" name="Heading 4">
    <vt:lpwstr>0/0/-1/0/0/0/0/11/-1/0/-4142/0/Calibri/8210719</vt:lpwstr>
  </property>
  <property fmtid="{D5CDD505-2E9C-101B-9397-08002B2CF9AE}" pid="27" name="Heading 4Borders">
    <vt:lpwstr>-4142/2/0/-4142/2/0/-4142/2/0/-4142/2/0/-4142/2/0/-4142/2/0</vt:lpwstr>
  </property>
  <property fmtid="{D5CDD505-2E9C-101B-9397-08002B2CF9AE}" pid="28" name="Title">
    <vt:lpwstr>0/0/-1/0/0/0/0/18/0/0/-4142/0/Cambria/8210719</vt:lpwstr>
  </property>
  <property fmtid="{D5CDD505-2E9C-101B-9397-08002B2CF9AE}" pid="29" name="TitleBorders">
    <vt:lpwstr>-4142/2/0/-4142/2/0/-4142/2/0/-4142/2/0/-4142/2/0/-4142/2/0</vt:lpwstr>
  </property>
  <property fmtid="{D5CDD505-2E9C-101B-9397-08002B2CF9AE}" pid="30" name="MSIP_Label_b24ac473-e228-4090-b2b3-8bb6b5a48617_Enabled">
    <vt:lpwstr>true</vt:lpwstr>
  </property>
  <property fmtid="{D5CDD505-2E9C-101B-9397-08002B2CF9AE}" pid="31" name="MSIP_Label_b24ac473-e228-4090-b2b3-8bb6b5a48617_SetDate">
    <vt:lpwstr>2025-07-23T05:47:38Z</vt:lpwstr>
  </property>
  <property fmtid="{D5CDD505-2E9C-101B-9397-08002B2CF9AE}" pid="32" name="MSIP_Label_b24ac473-e228-4090-b2b3-8bb6b5a48617_Method">
    <vt:lpwstr>Privileged</vt:lpwstr>
  </property>
  <property fmtid="{D5CDD505-2E9C-101B-9397-08002B2CF9AE}" pid="33" name="MSIP_Label_b24ac473-e228-4090-b2b3-8bb6b5a48617_Name">
    <vt:lpwstr>Confidential</vt:lpwstr>
  </property>
  <property fmtid="{D5CDD505-2E9C-101B-9397-08002B2CF9AE}" pid="34" name="MSIP_Label_b24ac473-e228-4090-b2b3-8bb6b5a48617_SiteId">
    <vt:lpwstr>cd334b40-8c0f-4e17-82cd-1470004f37c0</vt:lpwstr>
  </property>
  <property fmtid="{D5CDD505-2E9C-101B-9397-08002B2CF9AE}" pid="35" name="MSIP_Label_b24ac473-e228-4090-b2b3-8bb6b5a48617_ActionId">
    <vt:lpwstr>952d7f24-e947-4b1f-b198-2331627803c2</vt:lpwstr>
  </property>
  <property fmtid="{D5CDD505-2E9C-101B-9397-08002B2CF9AE}" pid="36" name="MSIP_Label_b24ac473-e228-4090-b2b3-8bb6b5a48617_ContentBits">
    <vt:lpwstr>1</vt:lpwstr>
  </property>
  <property fmtid="{D5CDD505-2E9C-101B-9397-08002B2CF9AE}" pid="37" name="MSIP_Label_b24ac473-e228-4090-b2b3-8bb6b5a48617_Tag">
    <vt:lpwstr>10, 0, 1, 1</vt:lpwstr>
  </property>
</Properties>
</file>